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9750"/>
  </bookViews>
  <sheets>
    <sheet name="draft for FY2021 0414up" sheetId="4" r:id="rId1"/>
    <sheet name="Sample" sheetId="2" r:id="rId2"/>
  </sheets>
  <definedNames>
    <definedName name="_xlnm.Print_Area" localSheetId="0">'draft for FY2021 0414up'!$A$1:$N$50</definedName>
    <definedName name="_xlnm.Print_Area" localSheetId="1">Sample!$A$1:$N$103</definedName>
  </definedNames>
  <calcPr calcId="125725" concurrentCalc="0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4"/>
  <c r="D21"/>
  <c r="H21"/>
  <c r="D20"/>
  <c r="H20"/>
  <c r="D19"/>
  <c r="H19"/>
  <c r="L33"/>
  <c r="L34"/>
  <c r="L35"/>
  <c r="L36"/>
  <c r="D11"/>
  <c r="J47"/>
  <c r="L47"/>
  <c r="H47"/>
  <c r="J46"/>
  <c r="L46"/>
  <c r="H46"/>
  <c r="L45"/>
  <c r="J45"/>
  <c r="H45"/>
  <c r="J41"/>
  <c r="L41"/>
  <c r="H41"/>
  <c r="L40"/>
  <c r="J40"/>
  <c r="H40"/>
  <c r="J39"/>
  <c r="H39"/>
  <c r="J35"/>
  <c r="H35"/>
  <c r="J34"/>
  <c r="H34"/>
  <c r="J33"/>
  <c r="H33"/>
  <c r="F14"/>
  <c r="L102" i="2"/>
  <c r="J102"/>
  <c r="H22" i="4"/>
  <c r="D22"/>
  <c r="L39"/>
  <c r="L42"/>
  <c r="D12"/>
  <c r="L48"/>
  <c r="D13"/>
  <c r="D14"/>
  <c r="J42"/>
  <c r="H12"/>
  <c r="J48"/>
  <c r="H13"/>
  <c r="J36"/>
  <c r="J68" i="2"/>
  <c r="L68"/>
  <c r="J55"/>
  <c r="L55"/>
  <c r="J100"/>
  <c r="L100"/>
  <c r="L101"/>
  <c r="D16"/>
  <c r="H16"/>
  <c r="H100"/>
  <c r="L96"/>
  <c r="L97"/>
  <c r="D15"/>
  <c r="H15"/>
  <c r="J96"/>
  <c r="J97"/>
  <c r="H96"/>
  <c r="J92"/>
  <c r="L92"/>
  <c r="F14"/>
  <c r="F17"/>
  <c r="H89"/>
  <c r="J85"/>
  <c r="L85"/>
  <c r="L91"/>
  <c r="H92"/>
  <c r="H91"/>
  <c r="H90"/>
  <c r="J83"/>
  <c r="L83"/>
  <c r="H84"/>
  <c r="H85"/>
  <c r="H83"/>
  <c r="H68"/>
  <c r="J28"/>
  <c r="L28"/>
  <c r="H28"/>
  <c r="L72"/>
  <c r="H79"/>
  <c r="H78"/>
  <c r="H77"/>
  <c r="H76"/>
  <c r="H75"/>
  <c r="H74"/>
  <c r="H73"/>
  <c r="H72"/>
  <c r="H71"/>
  <c r="H70"/>
  <c r="H69"/>
  <c r="H45"/>
  <c r="J79"/>
  <c r="L79"/>
  <c r="L64"/>
  <c r="H64"/>
  <c r="H63"/>
  <c r="H62"/>
  <c r="H61"/>
  <c r="H60"/>
  <c r="H59"/>
  <c r="H58"/>
  <c r="H57"/>
  <c r="H56"/>
  <c r="H55"/>
  <c r="H54"/>
  <c r="H53"/>
  <c r="H52"/>
  <c r="H51"/>
  <c r="H50"/>
  <c r="H49"/>
  <c r="H48"/>
  <c r="H47"/>
  <c r="H46"/>
  <c r="J41"/>
  <c r="L41"/>
  <c r="H41"/>
  <c r="H40"/>
  <c r="H39"/>
  <c r="H38"/>
  <c r="H37"/>
  <c r="H36"/>
  <c r="H35"/>
  <c r="H34"/>
  <c r="H33"/>
  <c r="H32"/>
  <c r="H31"/>
  <c r="H30"/>
  <c r="H29"/>
  <c r="J101"/>
  <c r="J91"/>
  <c r="J90"/>
  <c r="L90"/>
  <c r="J89"/>
  <c r="J93"/>
  <c r="J84"/>
  <c r="L84"/>
  <c r="L86"/>
  <c r="J78"/>
  <c r="L78"/>
  <c r="J77"/>
  <c r="L77"/>
  <c r="J76"/>
  <c r="L76"/>
  <c r="J75"/>
  <c r="L75"/>
  <c r="J74"/>
  <c r="L74"/>
  <c r="J73"/>
  <c r="L73"/>
  <c r="J72"/>
  <c r="J71"/>
  <c r="L71"/>
  <c r="J70"/>
  <c r="L70"/>
  <c r="J69"/>
  <c r="L69"/>
  <c r="J64"/>
  <c r="J63"/>
  <c r="L63"/>
  <c r="J62"/>
  <c r="L62"/>
  <c r="J61"/>
  <c r="L61"/>
  <c r="J60"/>
  <c r="L60"/>
  <c r="J59"/>
  <c r="L59"/>
  <c r="J58"/>
  <c r="L58"/>
  <c r="J57"/>
  <c r="L57"/>
  <c r="J56"/>
  <c r="L56"/>
  <c r="J54"/>
  <c r="L54"/>
  <c r="J53"/>
  <c r="L53"/>
  <c r="J52"/>
  <c r="L52"/>
  <c r="J51"/>
  <c r="L51"/>
  <c r="J50"/>
  <c r="L50"/>
  <c r="J49"/>
  <c r="L49"/>
  <c r="J48"/>
  <c r="L48"/>
  <c r="J47"/>
  <c r="L47"/>
  <c r="J46"/>
  <c r="L46"/>
  <c r="J45"/>
  <c r="L45"/>
  <c r="J40"/>
  <c r="L40"/>
  <c r="J39"/>
  <c r="L39"/>
  <c r="J38"/>
  <c r="L38"/>
  <c r="J37"/>
  <c r="L37"/>
  <c r="J36"/>
  <c r="L36"/>
  <c r="J35"/>
  <c r="L35"/>
  <c r="J34"/>
  <c r="L34"/>
  <c r="J33"/>
  <c r="L33"/>
  <c r="J32"/>
  <c r="L32"/>
  <c r="J31"/>
  <c r="L31"/>
  <c r="J30"/>
  <c r="L30"/>
  <c r="J29"/>
  <c r="L29"/>
  <c r="J49" i="4"/>
  <c r="H11"/>
  <c r="H14"/>
  <c r="L49"/>
  <c r="L89" i="2"/>
  <c r="D13"/>
  <c r="L80"/>
  <c r="D12"/>
  <c r="L65"/>
  <c r="D11"/>
  <c r="L42"/>
  <c r="J86"/>
  <c r="J80"/>
  <c r="J42"/>
  <c r="J65"/>
  <c r="L93"/>
  <c r="D14"/>
  <c r="H14"/>
  <c r="H13"/>
  <c r="H12"/>
  <c r="H11"/>
  <c r="D10"/>
  <c r="H10"/>
  <c r="H17"/>
  <c r="D17"/>
</calcChain>
</file>

<file path=xl/comments1.xml><?xml version="1.0" encoding="utf-8"?>
<comments xmlns="http://schemas.openxmlformats.org/spreadsheetml/2006/main">
  <authors>
    <author>Shinichi Sakuma</author>
  </authors>
  <commentList>
    <comment ref="M27" authorId="0">
      <text>
        <r>
          <rPr>
            <b/>
            <sz val="11"/>
            <color indexed="81"/>
            <rFont val="Tahoma"/>
            <family val="2"/>
          </rPr>
          <t>Note:</t>
        </r>
        <r>
          <rPr>
            <sz val="11"/>
            <color indexed="81"/>
            <rFont val="Tahoma"/>
            <family val="2"/>
          </rPr>
          <t xml:space="preserve">
Please put the same exchange rates and dates you referred in [1:Budget Breakdown] and [5: Financial Status Sheet]</t>
        </r>
      </text>
    </comment>
  </commentList>
</comments>
</file>

<file path=xl/sharedStrings.xml><?xml version="1.0" encoding="utf-8"?>
<sst xmlns="http://schemas.openxmlformats.org/spreadsheetml/2006/main" count="209" uniqueCount="128">
  <si>
    <t>1. Budget Summary</t>
    <phoneticPr fontId="0"/>
  </si>
  <si>
    <t>Total</t>
    <phoneticPr fontId="0"/>
  </si>
  <si>
    <t>Rehabilitation of Basic school (Class 1-4)</t>
    <phoneticPr fontId="0"/>
  </si>
  <si>
    <t>Construction of Health Room</t>
    <phoneticPr fontId="0"/>
  </si>
  <si>
    <t>Fencing (30m x 30m)</t>
    <phoneticPr fontId="0"/>
  </si>
  <si>
    <t xml:space="preserve">Sign Board </t>
    <phoneticPr fontId="0"/>
  </si>
  <si>
    <t xml:space="preserve">External Auditing </t>
    <phoneticPr fontId="0"/>
  </si>
  <si>
    <t>Details of the financial outlay of the project are given below.  The various costs have been divided into categories by activity.</t>
    <phoneticPr fontId="0"/>
  </si>
  <si>
    <t>2. Budget Details</t>
    <phoneticPr fontId="0"/>
  </si>
  <si>
    <t>No</t>
    <phoneticPr fontId="0"/>
  </si>
  <si>
    <t>Description</t>
    <phoneticPr fontId="0"/>
  </si>
  <si>
    <t>Unit</t>
    <phoneticPr fontId="0"/>
  </si>
  <si>
    <t xml:space="preserve">Quantity </t>
    <phoneticPr fontId="0"/>
  </si>
  <si>
    <t>Unit Cost</t>
    <phoneticPr fontId="0"/>
  </si>
  <si>
    <t>1. Rehabilitation of Basic School Classroom Block (Class1-4)</t>
    <phoneticPr fontId="0"/>
  </si>
  <si>
    <t>Cement</t>
    <phoneticPr fontId="0"/>
  </si>
  <si>
    <t>bags</t>
    <phoneticPr fontId="0"/>
  </si>
  <si>
    <t>Reinforcement 12m x 12m corr.bars</t>
    <phoneticPr fontId="0"/>
  </si>
  <si>
    <t>each</t>
    <phoneticPr fontId="0"/>
  </si>
  <si>
    <t>Reinforcement for stirrups 6mm x 12m</t>
    <phoneticPr fontId="0"/>
  </si>
  <si>
    <t>Door 1100mm x 1200mm</t>
    <phoneticPr fontId="0"/>
  </si>
  <si>
    <t>Windows 1100mm x 1200mm</t>
    <phoneticPr fontId="0"/>
  </si>
  <si>
    <t>C.l.sheet 26 gauge - 12ft length</t>
    <phoneticPr fontId="0"/>
  </si>
  <si>
    <t>sheet</t>
    <phoneticPr fontId="0"/>
  </si>
  <si>
    <t>C.I. sheet 26 gauge- 16 ft length</t>
    <phoneticPr fontId="0"/>
  </si>
  <si>
    <t>Angle iron 2" x 2" x 6m</t>
    <phoneticPr fontId="0"/>
  </si>
  <si>
    <t>Angle iron 1 1/2" x 1 1/2" x 6m</t>
    <phoneticPr fontId="0"/>
  </si>
  <si>
    <t>Oil paint</t>
    <phoneticPr fontId="0"/>
  </si>
  <si>
    <t>tin</t>
    <phoneticPr fontId="0"/>
  </si>
  <si>
    <t>Zink bolts</t>
    <phoneticPr fontId="0"/>
  </si>
  <si>
    <t>kg</t>
    <phoneticPr fontId="0"/>
  </si>
  <si>
    <t>Red bolts</t>
    <phoneticPr fontId="0"/>
  </si>
  <si>
    <t>000's</t>
    <phoneticPr fontId="0"/>
  </si>
  <si>
    <t>Sand</t>
    <phoneticPr fontId="0"/>
  </si>
  <si>
    <t>m2</t>
    <phoneticPr fontId="0"/>
  </si>
  <si>
    <t xml:space="preserve">Labor Cost </t>
    <phoneticPr fontId="0"/>
  </si>
  <si>
    <t xml:space="preserve">Sub-total </t>
    <phoneticPr fontId="0"/>
  </si>
  <si>
    <t xml:space="preserve">2. Construction of Health Room </t>
    <phoneticPr fontId="0"/>
  </si>
  <si>
    <t>Red bricks</t>
    <phoneticPr fontId="0"/>
  </si>
  <si>
    <t>Iron bar I section 6m X 12 cm</t>
    <phoneticPr fontId="0"/>
  </si>
  <si>
    <t xml:space="preserve">Stones for the foundation </t>
    <phoneticPr fontId="0"/>
  </si>
  <si>
    <t>m3</t>
    <phoneticPr fontId="0"/>
  </si>
  <si>
    <t xml:space="preserve">Soil embankment for the foundation </t>
    <phoneticPr fontId="0"/>
  </si>
  <si>
    <t xml:space="preserve">Door 110cm x 220 cm </t>
    <phoneticPr fontId="0"/>
  </si>
  <si>
    <t>Windows 110 cm x 110 cm</t>
    <phoneticPr fontId="0"/>
  </si>
  <si>
    <t>Reinforcement 12mm x 12 m corr. Bars</t>
    <phoneticPr fontId="0"/>
  </si>
  <si>
    <t xml:space="preserve">Wire </t>
    <phoneticPr fontId="0"/>
  </si>
  <si>
    <t xml:space="preserve">Gravel </t>
    <phoneticPr fontId="0"/>
  </si>
  <si>
    <t xml:space="preserve">Building clay </t>
    <phoneticPr fontId="0"/>
  </si>
  <si>
    <t xml:space="preserve">Lime Stone Powder </t>
    <phoneticPr fontId="0"/>
  </si>
  <si>
    <t>sac</t>
    <phoneticPr fontId="0"/>
  </si>
  <si>
    <t xml:space="preserve">Pain </t>
    <phoneticPr fontId="0"/>
  </si>
  <si>
    <t>bucket</t>
    <phoneticPr fontId="0"/>
  </si>
  <si>
    <t>Ceiling fans</t>
    <phoneticPr fontId="0"/>
  </si>
  <si>
    <t xml:space="preserve">Neon Lamps 4 feet </t>
    <phoneticPr fontId="0"/>
  </si>
  <si>
    <t xml:space="preserve">Transportation of materials to project site </t>
    <phoneticPr fontId="0"/>
  </si>
  <si>
    <t xml:space="preserve">operation </t>
    <phoneticPr fontId="0"/>
  </si>
  <si>
    <t xml:space="preserve">each </t>
    <phoneticPr fontId="0"/>
  </si>
  <si>
    <t>Door 1100mm x 2200mm</t>
    <phoneticPr fontId="0"/>
  </si>
  <si>
    <t>Oil Paint</t>
    <phoneticPr fontId="0"/>
  </si>
  <si>
    <t>tins</t>
    <phoneticPr fontId="0"/>
  </si>
  <si>
    <t>Zink Bolts</t>
    <phoneticPr fontId="0"/>
  </si>
  <si>
    <t>Wire</t>
    <phoneticPr fontId="0"/>
  </si>
  <si>
    <t>Calcuim Carbonate</t>
    <phoneticPr fontId="0"/>
  </si>
  <si>
    <t>Airing pipe</t>
    <phoneticPr fontId="0"/>
  </si>
  <si>
    <t>Sub-total</t>
    <phoneticPr fontId="0"/>
  </si>
  <si>
    <t>4. Fencing (30m x 30m)</t>
  </si>
  <si>
    <t>Fecing wire (3m x 120m/1kg =1m)</t>
    <phoneticPr fontId="0"/>
  </si>
  <si>
    <t>3m fence post (1 every 2m)</t>
    <phoneticPr fontId="0"/>
  </si>
  <si>
    <t xml:space="preserve">5. Training of Students on Communicable Diseases Prevention </t>
    <phoneticPr fontId="0"/>
  </si>
  <si>
    <t xml:space="preserve">Trainer Fee </t>
    <phoneticPr fontId="0"/>
  </si>
  <si>
    <t>hours</t>
    <phoneticPr fontId="0"/>
  </si>
  <si>
    <t xml:space="preserve">Trainer's transportation cost ( bus ) </t>
    <phoneticPr fontId="0"/>
  </si>
  <si>
    <t xml:space="preserve">trip </t>
    <phoneticPr fontId="0"/>
  </si>
  <si>
    <t xml:space="preserve">Rented Speakers </t>
    <phoneticPr fontId="0"/>
  </si>
  <si>
    <t>days</t>
    <phoneticPr fontId="0"/>
  </si>
  <si>
    <t>Training Material</t>
    <phoneticPr fontId="0"/>
  </si>
  <si>
    <t xml:space="preserve">set </t>
    <phoneticPr fontId="0"/>
  </si>
  <si>
    <t>6. Signboard</t>
    <phoneticPr fontId="0"/>
  </si>
  <si>
    <t xml:space="preserve">Sign board </t>
    <phoneticPr fontId="0"/>
  </si>
  <si>
    <t>7. External Auditing</t>
    <phoneticPr fontId="0"/>
  </si>
  <si>
    <t xml:space="preserve">Total </t>
  </si>
  <si>
    <t>Budget Breakdown for Application</t>
  </si>
  <si>
    <t xml:space="preserve">The Project for the Improvement of School N X in XXX </t>
  </si>
  <si>
    <t>USD</t>
  </si>
  <si>
    <t>Applicant/Donor</t>
  </si>
  <si>
    <t>Amount requested</t>
  </si>
  <si>
    <t>No</t>
  </si>
  <si>
    <t>Description</t>
  </si>
  <si>
    <t>AMD</t>
  </si>
  <si>
    <t>Total Cost</t>
  </si>
  <si>
    <t>USD 1 =</t>
  </si>
  <si>
    <t xml:space="preserve">set </t>
  </si>
  <si>
    <t>each</t>
  </si>
  <si>
    <t>Audit Service</t>
  </si>
  <si>
    <t xml:space="preserve">Name of Supplier : </t>
  </si>
  <si>
    <t>Name of Supplier : XXX Construction, Ltd.</t>
  </si>
  <si>
    <t>Name of Supplier : XXX Audit Co.</t>
  </si>
  <si>
    <t>Name of Supplier : XXX Material, Inc.</t>
  </si>
  <si>
    <t>Name of Supplier : XXX Center</t>
  </si>
  <si>
    <t xml:space="preserve">《ATTENTION》
1. </t>
  </si>
  <si>
    <t>Construction of Toilet (6 seats)</t>
  </si>
  <si>
    <t>3. Construction of Toilet (6 seats)</t>
  </si>
  <si>
    <t xml:space="preserve">Training of students on communicable diseases prevention </t>
  </si>
  <si>
    <r>
      <rPr>
        <b/>
        <sz val="10"/>
        <rFont val="Arial"/>
        <family val="2"/>
      </rPr>
      <t xml:space="preserve">1. </t>
    </r>
    <r>
      <rPr>
        <sz val="8"/>
        <rFont val="Arial"/>
        <family val="2"/>
      </rPr>
      <t xml:space="preserve">Input price from the lowest supplier only. In case you choose a supplier not the lowest, please indicate a reason for such decision.
</t>
    </r>
    <r>
      <rPr>
        <b/>
        <sz val="10"/>
        <rFont val="Arial"/>
        <family val="2"/>
      </rPr>
      <t>2.</t>
    </r>
    <r>
      <rPr>
        <sz val="8"/>
        <rFont val="Arial"/>
        <family val="2"/>
      </rPr>
      <t xml:space="preserve"> </t>
    </r>
    <r>
      <rPr>
        <u/>
        <sz val="8"/>
        <rFont val="Arial"/>
        <family val="2"/>
      </rPr>
      <t>All price should exclude any taxes including VAT</t>
    </r>
    <r>
      <rPr>
        <sz val="8"/>
        <rFont val="Arial"/>
        <family val="2"/>
      </rPr>
      <t xml:space="preserve">. There is no exception on this. For detail tax exemption process, please consult with the tax office.
</t>
    </r>
    <r>
      <rPr>
        <b/>
        <sz val="10"/>
        <rFont val="Arial"/>
        <family val="2"/>
      </rPr>
      <t>3.</t>
    </r>
    <r>
      <rPr>
        <sz val="8"/>
        <rFont val="Arial"/>
        <family val="2"/>
      </rPr>
      <t xml:space="preserve"> The budget price must be in USD. Please use an official rate of the Central Bank of Armenia as of a date nearer submission date.</t>
    </r>
  </si>
  <si>
    <t>Attachment-1</t>
  </si>
  <si>
    <t>[Project Name]</t>
  </si>
  <si>
    <r>
      <t xml:space="preserve">(Exchange rate : Central Bank of Armenia as of </t>
    </r>
    <r>
      <rPr>
        <u/>
        <sz val="8"/>
        <color rgb="FFFF0000"/>
        <rFont val="Arial"/>
        <family val="2"/>
      </rPr>
      <t>January 1st, 2019</t>
    </r>
    <r>
      <rPr>
        <sz val="8"/>
        <rFont val="Arial"/>
        <family val="2"/>
      </rPr>
      <t>)</t>
    </r>
  </si>
  <si>
    <t>Budget Breakdown for Application</t>
    <phoneticPr fontId="22"/>
  </si>
  <si>
    <r>
      <rPr>
        <b/>
        <sz val="10.5"/>
        <rFont val="Arial"/>
        <family val="2"/>
      </rPr>
      <t xml:space="preserve">1. </t>
    </r>
    <r>
      <rPr>
        <sz val="10.5"/>
        <rFont val="Arial"/>
        <family val="2"/>
      </rPr>
      <t xml:space="preserve">Input price from the lowest supplier only. In case you choose a supplier not the lowest, please indicate a reason for such decision.
</t>
    </r>
    <r>
      <rPr>
        <b/>
        <sz val="10.5"/>
        <rFont val="Arial"/>
        <family val="2"/>
      </rPr>
      <t>2.</t>
    </r>
    <r>
      <rPr>
        <sz val="10.5"/>
        <rFont val="Arial"/>
        <family val="2"/>
      </rPr>
      <t xml:space="preserve"> </t>
    </r>
    <r>
      <rPr>
        <u/>
        <sz val="10.5"/>
        <rFont val="Arial"/>
        <family val="2"/>
      </rPr>
      <t>All price should exclude any taxes, including VAT</t>
    </r>
    <r>
      <rPr>
        <sz val="10.5"/>
        <rFont val="Arial"/>
        <family val="2"/>
      </rPr>
      <t xml:space="preserve">. There is no exception on this. For tax exemption process, please consult with the tax office.
</t>
    </r>
    <r>
      <rPr>
        <b/>
        <sz val="10.5"/>
        <rFont val="Arial"/>
        <family val="2"/>
      </rPr>
      <t>3.</t>
    </r>
    <r>
      <rPr>
        <sz val="10.5"/>
        <rFont val="Arial"/>
        <family val="2"/>
      </rPr>
      <t xml:space="preserve"> The budget price must be in USD. Please use an official rate of the Central Bank of Armenia as of a date near to submission date.
</t>
    </r>
    <r>
      <rPr>
        <b/>
        <sz val="10.5"/>
        <rFont val="Arial"/>
        <family val="2"/>
      </rPr>
      <t>4.</t>
    </r>
    <r>
      <rPr>
        <sz val="10.5"/>
        <rFont val="Arial"/>
        <family val="2"/>
      </rPr>
      <t xml:space="preserve"> External audit is mandatory. Please do not forget to include the cost for external audit into the budget.</t>
    </r>
    <phoneticPr fontId="22"/>
  </si>
  <si>
    <t>1. Budget Summary</t>
    <phoneticPr fontId="0"/>
  </si>
  <si>
    <t>Total</t>
    <phoneticPr fontId="0"/>
  </si>
  <si>
    <t>Details of the financial outlay of the project are given below.  The various costs have been divided into categories by activity.</t>
    <phoneticPr fontId="0"/>
  </si>
  <si>
    <t>2. Budget Details</t>
    <phoneticPr fontId="0"/>
  </si>
  <si>
    <r>
      <t xml:space="preserve">(Exchange rate : Central Bank of Armenia as of </t>
    </r>
    <r>
      <rPr>
        <u/>
        <sz val="10.5"/>
        <color rgb="FFFF0000"/>
        <rFont val="Arial"/>
        <family val="2"/>
      </rPr>
      <t>DATE, 2021</t>
    </r>
    <r>
      <rPr>
        <sz val="10.5"/>
        <rFont val="Arial"/>
        <family val="2"/>
      </rPr>
      <t>)</t>
    </r>
    <phoneticPr fontId="22"/>
  </si>
  <si>
    <t>No</t>
    <phoneticPr fontId="0"/>
  </si>
  <si>
    <t>Description</t>
    <phoneticPr fontId="0"/>
  </si>
  <si>
    <t>Unit</t>
    <phoneticPr fontId="0"/>
  </si>
  <si>
    <t xml:space="preserve">Quantity </t>
    <phoneticPr fontId="0"/>
  </si>
  <si>
    <t>Unit Cost</t>
    <phoneticPr fontId="0"/>
  </si>
  <si>
    <t xml:space="preserve">Sub-total </t>
    <phoneticPr fontId="0"/>
  </si>
  <si>
    <t>Sub-total</t>
    <phoneticPr fontId="0"/>
  </si>
  <si>
    <t>In USD</t>
    <phoneticPr fontId="22"/>
  </si>
  <si>
    <t>In AMD</t>
  </si>
  <si>
    <t>Budget to be funded by Applicant/Donor</t>
    <phoneticPr fontId="22"/>
  </si>
  <si>
    <t>Total amoun in USD</t>
    <phoneticPr fontId="0"/>
  </si>
  <si>
    <t>Total amoun in AMD</t>
    <phoneticPr fontId="0"/>
  </si>
  <si>
    <t>GGP Budget you are requesting</t>
    <phoneticPr fontId="22"/>
  </si>
</sst>
</file>

<file path=xl/styles.xml><?xml version="1.0" encoding="utf-8"?>
<styleSheet xmlns="http://schemas.openxmlformats.org/spreadsheetml/2006/main">
  <numFmts count="4">
    <numFmt numFmtId="176" formatCode="_(* #,##0.00_);_(* \(#,##0.00\);_(* &quot;-&quot;??_);_(@_)"/>
    <numFmt numFmtId="177" formatCode="#,##0_ "/>
    <numFmt numFmtId="178" formatCode="[$AMD]\ #,##0.00"/>
    <numFmt numFmtId="179" formatCode="_(* #,##0_);_(* \(#,##0\);_(* &quot;-&quot;??_);_(@_)"/>
  </numFmts>
  <fonts count="34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b/>
      <sz val="11"/>
      <color theme="0"/>
      <name val="ＭＳ Ｐゴシック"/>
      <family val="2"/>
      <scheme val="minor"/>
    </font>
    <font>
      <i/>
      <sz val="12"/>
      <name val="Times New Roman"/>
      <family val="1"/>
    </font>
    <font>
      <sz val="8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b/>
      <sz val="20"/>
      <name val="Arial"/>
      <family val="2"/>
    </font>
    <font>
      <b/>
      <sz val="18"/>
      <name val="Arial"/>
      <family val="2"/>
    </font>
    <font>
      <b/>
      <u/>
      <sz val="12"/>
      <name val="Arial"/>
      <family val="2"/>
    </font>
    <font>
      <sz val="11"/>
      <name val="Arial"/>
      <family val="2"/>
    </font>
    <font>
      <sz val="8"/>
      <name val="ＭＳ Ｐゴシック"/>
      <family val="3"/>
      <charset val="128"/>
    </font>
    <font>
      <b/>
      <sz val="8"/>
      <name val="Arial"/>
      <family val="2"/>
    </font>
    <font>
      <b/>
      <u/>
      <sz val="8"/>
      <name val="Arial"/>
      <family val="2"/>
    </font>
    <font>
      <b/>
      <sz val="8"/>
      <color theme="0"/>
      <name val="Arial"/>
      <family val="2"/>
    </font>
    <font>
      <b/>
      <sz val="12"/>
      <name val="Arial"/>
      <family val="2"/>
    </font>
    <font>
      <u/>
      <sz val="8"/>
      <name val="Arial"/>
      <family val="2"/>
    </font>
    <font>
      <b/>
      <sz val="8"/>
      <color theme="4" tint="-0.249977111117893"/>
      <name val="Arial"/>
      <family val="2"/>
    </font>
    <font>
      <b/>
      <sz val="10"/>
      <name val="Arial"/>
      <family val="2"/>
    </font>
    <font>
      <sz val="8"/>
      <color rgb="FFFF0000"/>
      <name val="Arial"/>
      <family val="2"/>
    </font>
    <font>
      <u/>
      <sz val="8"/>
      <color rgb="FFFF0000"/>
      <name val="Arial"/>
      <family val="2"/>
    </font>
    <font>
      <b/>
      <sz val="9"/>
      <color rgb="FFFF0000"/>
      <name val="Arial"/>
      <family val="2"/>
    </font>
    <font>
      <sz val="6"/>
      <name val="ＭＳ Ｐゴシック"/>
      <family val="3"/>
      <charset val="128"/>
      <scheme val="minor"/>
    </font>
    <font>
      <sz val="10.5"/>
      <name val="Arial"/>
      <family val="2"/>
    </font>
    <font>
      <b/>
      <sz val="10.5"/>
      <name val="Arial"/>
      <family val="2"/>
    </font>
    <font>
      <u/>
      <sz val="10.5"/>
      <name val="Arial"/>
      <family val="2"/>
    </font>
    <font>
      <sz val="10.5"/>
      <name val="ＭＳ Ｐゴシック"/>
      <family val="3"/>
      <charset val="128"/>
    </font>
    <font>
      <b/>
      <sz val="10.5"/>
      <color theme="0"/>
      <name val="Arial"/>
      <family val="2"/>
    </font>
    <font>
      <sz val="10.5"/>
      <color rgb="FFFF0000"/>
      <name val="Arial"/>
      <family val="2"/>
    </font>
    <font>
      <u/>
      <sz val="10.5"/>
      <color rgb="FFFF0000"/>
      <name val="Arial"/>
      <family val="2"/>
    </font>
    <font>
      <b/>
      <u/>
      <sz val="10.5"/>
      <name val="Arial"/>
      <family val="2"/>
    </font>
    <font>
      <b/>
      <sz val="10.5"/>
      <color theme="4" tint="-0.249977111117893"/>
      <name val="Arial"/>
      <family val="2"/>
    </font>
    <font>
      <sz val="11"/>
      <color indexed="81"/>
      <name val="Tahoma"/>
      <family val="2"/>
    </font>
    <font>
      <b/>
      <sz val="11"/>
      <color indexed="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7" tint="0.79998168889431442"/>
        <bgColor indexed="64"/>
      </patternFill>
    </fill>
  </fills>
  <borders count="5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Dashed">
        <color indexed="64"/>
      </bottom>
      <diagonal/>
    </border>
    <border>
      <left style="mediumDashed">
        <color indexed="64"/>
      </left>
      <right/>
      <top style="mediumDashed">
        <color indexed="64"/>
      </top>
      <bottom/>
      <diagonal/>
    </border>
    <border>
      <left/>
      <right/>
      <top style="mediumDashed">
        <color indexed="64"/>
      </top>
      <bottom/>
      <diagonal/>
    </border>
    <border>
      <left/>
      <right style="mediumDashed">
        <color indexed="64"/>
      </right>
      <top style="mediumDashed">
        <color indexed="64"/>
      </top>
      <bottom/>
      <diagonal/>
    </border>
    <border>
      <left style="mediumDashed">
        <color indexed="64"/>
      </left>
      <right/>
      <top/>
      <bottom/>
      <diagonal/>
    </border>
    <border>
      <left/>
      <right style="mediumDashed">
        <color indexed="64"/>
      </right>
      <top/>
      <bottom/>
      <diagonal/>
    </border>
    <border>
      <left style="mediumDashed">
        <color indexed="64"/>
      </left>
      <right/>
      <top/>
      <bottom style="mediumDashed">
        <color indexed="64"/>
      </bottom>
      <diagonal/>
    </border>
    <border>
      <left/>
      <right style="mediumDashed">
        <color indexed="64"/>
      </right>
      <top/>
      <bottom style="mediumDashed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Dashed">
        <color indexed="64"/>
      </left>
      <right/>
      <top style="mediumDashed">
        <color indexed="64"/>
      </top>
      <bottom style="mediumDashed">
        <color indexed="64"/>
      </bottom>
      <diagonal/>
    </border>
    <border>
      <left/>
      <right/>
      <top style="mediumDashed">
        <color indexed="64"/>
      </top>
      <bottom style="mediumDashed">
        <color indexed="64"/>
      </bottom>
      <diagonal/>
    </border>
    <border>
      <left/>
      <right style="mediumDashed">
        <color indexed="64"/>
      </right>
      <top style="mediumDashed">
        <color indexed="64"/>
      </top>
      <bottom style="mediumDashed">
        <color indexed="64"/>
      </bottom>
      <diagonal/>
    </border>
  </borders>
  <cellStyleXfs count="3">
    <xf numFmtId="0" fontId="0" fillId="0" borderId="0"/>
    <xf numFmtId="176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</cellStyleXfs>
  <cellXfs count="233">
    <xf numFmtId="0" fontId="0" fillId="0" borderId="0" xfId="0"/>
    <xf numFmtId="0" fontId="4" fillId="0" borderId="1" xfId="0" applyFont="1" applyBorder="1" applyAlignment="1">
      <alignment vertical="center"/>
    </xf>
    <xf numFmtId="38" fontId="4" fillId="0" borderId="1" xfId="0" applyNumberFormat="1" applyFont="1" applyBorder="1" applyAlignment="1">
      <alignment vertical="center"/>
    </xf>
    <xf numFmtId="0" fontId="4" fillId="0" borderId="0" xfId="0" applyFont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vertical="center" wrapText="1"/>
    </xf>
    <xf numFmtId="177" fontId="10" fillId="0" borderId="0" xfId="0" applyNumberFormat="1" applyFont="1" applyAlignment="1">
      <alignment vertical="center" wrapText="1"/>
    </xf>
    <xf numFmtId="0" fontId="4" fillId="0" borderId="6" xfId="0" applyFont="1" applyBorder="1" applyAlignment="1">
      <alignment vertical="center"/>
    </xf>
    <xf numFmtId="0" fontId="4" fillId="0" borderId="6" xfId="0" applyFont="1" applyBorder="1" applyAlignment="1">
      <alignment vertical="center" wrapText="1"/>
    </xf>
    <xf numFmtId="0" fontId="4" fillId="0" borderId="6" xfId="0" applyFont="1" applyFill="1" applyBorder="1" applyAlignment="1">
      <alignment vertical="center" wrapText="1"/>
    </xf>
    <xf numFmtId="0" fontId="4" fillId="0" borderId="0" xfId="0" applyFont="1" applyAlignment="1">
      <alignment vertical="center" wrapText="1"/>
    </xf>
    <xf numFmtId="38" fontId="4" fillId="0" borderId="0" xfId="0" applyNumberFormat="1" applyFont="1" applyAlignment="1">
      <alignment vertical="center"/>
    </xf>
    <xf numFmtId="38" fontId="4" fillId="0" borderId="0" xfId="0" applyNumberFormat="1" applyFont="1" applyAlignment="1">
      <alignment vertical="center" wrapText="1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Fill="1" applyAlignment="1">
      <alignment vertical="center"/>
    </xf>
    <xf numFmtId="0" fontId="11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 applyFill="1" applyAlignment="1">
      <alignment vertical="center"/>
    </xf>
    <xf numFmtId="0" fontId="4" fillId="0" borderId="6" xfId="0" applyFont="1" applyBorder="1" applyAlignment="1">
      <alignment horizontal="left" vertical="center" wrapText="1"/>
    </xf>
    <xf numFmtId="177" fontId="4" fillId="0" borderId="6" xfId="0" applyNumberFormat="1" applyFont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12" fillId="0" borderId="0" xfId="0" applyFont="1" applyBorder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20" xfId="0" applyFont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0" fontId="4" fillId="0" borderId="37" xfId="0" applyFont="1" applyBorder="1" applyAlignment="1">
      <alignment vertical="center"/>
    </xf>
    <xf numFmtId="0" fontId="4" fillId="0" borderId="45" xfId="0" applyFont="1" applyBorder="1" applyAlignment="1">
      <alignment vertical="center"/>
    </xf>
    <xf numFmtId="0" fontId="13" fillId="2" borderId="1" xfId="0" applyFont="1" applyFill="1" applyBorder="1" applyAlignment="1">
      <alignment vertical="center"/>
    </xf>
    <xf numFmtId="0" fontId="13" fillId="2" borderId="5" xfId="0" applyFont="1" applyFill="1" applyBorder="1" applyAlignment="1">
      <alignment vertical="center"/>
    </xf>
    <xf numFmtId="0" fontId="13" fillId="2" borderId="17" xfId="0" applyFont="1" applyFill="1" applyBorder="1" applyAlignment="1">
      <alignment vertical="center"/>
    </xf>
    <xf numFmtId="0" fontId="13" fillId="2" borderId="47" xfId="0" applyFont="1" applyFill="1" applyBorder="1" applyAlignment="1">
      <alignment vertical="center"/>
    </xf>
    <xf numFmtId="0" fontId="13" fillId="2" borderId="48" xfId="0" applyFont="1" applyFill="1" applyBorder="1" applyAlignment="1">
      <alignment vertical="center"/>
    </xf>
    <xf numFmtId="0" fontId="13" fillId="2" borderId="46" xfId="0" applyFont="1" applyFill="1" applyBorder="1" applyAlignment="1">
      <alignment vertical="center"/>
    </xf>
    <xf numFmtId="0" fontId="4" fillId="2" borderId="31" xfId="0" applyFont="1" applyFill="1" applyBorder="1" applyAlignment="1">
      <alignment vertical="center"/>
    </xf>
    <xf numFmtId="0" fontId="13" fillId="2" borderId="49" xfId="0" applyFont="1" applyFill="1" applyBorder="1" applyAlignment="1">
      <alignment vertical="center"/>
    </xf>
    <xf numFmtId="0" fontId="13" fillId="2" borderId="1" xfId="0" applyFont="1" applyFill="1" applyBorder="1" applyAlignment="1">
      <alignment horizontal="center" vertical="center"/>
    </xf>
    <xf numFmtId="0" fontId="13" fillId="2" borderId="47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vertical="center" wrapText="1"/>
    </xf>
    <xf numFmtId="0" fontId="13" fillId="2" borderId="47" xfId="0" applyFont="1" applyFill="1" applyBorder="1" applyAlignment="1">
      <alignment vertical="center" wrapText="1"/>
    </xf>
    <xf numFmtId="0" fontId="19" fillId="6" borderId="0" xfId="0" applyFont="1" applyFill="1" applyAlignment="1">
      <alignment horizontal="right" vertical="center"/>
    </xf>
    <xf numFmtId="178" fontId="19" fillId="6" borderId="0" xfId="0" applyNumberFormat="1" applyFont="1" applyFill="1" applyAlignment="1">
      <alignment vertical="center"/>
    </xf>
    <xf numFmtId="0" fontId="4" fillId="0" borderId="0" xfId="0" applyFont="1" applyAlignment="1">
      <alignment vertical="center"/>
    </xf>
    <xf numFmtId="0" fontId="12" fillId="0" borderId="0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0" fillId="0" borderId="0" xfId="0" applyFont="1" applyBorder="1" applyAlignment="1">
      <alignment vertical="top" wrapText="1"/>
    </xf>
    <xf numFmtId="0" fontId="21" fillId="0" borderId="45" xfId="0" applyFont="1" applyBorder="1" applyAlignment="1">
      <alignment vertical="top" wrapText="1"/>
    </xf>
    <xf numFmtId="0" fontId="23" fillId="0" borderId="0" xfId="0" applyFont="1" applyBorder="1" applyAlignment="1">
      <alignment horizontal="left" vertical="top" wrapText="1"/>
    </xf>
    <xf numFmtId="0" fontId="26" fillId="0" borderId="0" xfId="0" applyFont="1" applyBorder="1" applyAlignment="1">
      <alignment vertical="center"/>
    </xf>
    <xf numFmtId="0" fontId="23" fillId="0" borderId="20" xfId="0" applyFont="1" applyBorder="1" applyAlignment="1">
      <alignment horizontal="center" vertical="center"/>
    </xf>
    <xf numFmtId="0" fontId="23" fillId="0" borderId="6" xfId="0" applyFont="1" applyBorder="1" applyAlignment="1">
      <alignment vertical="center" wrapText="1"/>
    </xf>
    <xf numFmtId="0" fontId="23" fillId="0" borderId="20" xfId="0" applyFont="1" applyFill="1" applyBorder="1" applyAlignment="1">
      <alignment horizontal="center" vertical="center"/>
    </xf>
    <xf numFmtId="0" fontId="23" fillId="0" borderId="6" xfId="0" applyFont="1" applyFill="1" applyBorder="1" applyAlignment="1">
      <alignment vertical="center" wrapText="1"/>
    </xf>
    <xf numFmtId="0" fontId="23" fillId="0" borderId="0" xfId="0" applyFont="1" applyAlignment="1">
      <alignment vertical="center"/>
    </xf>
    <xf numFmtId="0" fontId="23" fillId="0" borderId="0" xfId="0" applyFont="1" applyAlignment="1">
      <alignment vertical="center" wrapText="1"/>
    </xf>
    <xf numFmtId="38" fontId="23" fillId="0" borderId="0" xfId="0" applyNumberFormat="1" applyFont="1" applyAlignment="1">
      <alignment vertical="center"/>
    </xf>
    <xf numFmtId="38" fontId="23" fillId="0" borderId="0" xfId="0" applyNumberFormat="1" applyFont="1" applyAlignment="1">
      <alignment vertical="center" wrapText="1"/>
    </xf>
    <xf numFmtId="0" fontId="6" fillId="0" borderId="0" xfId="0" applyFont="1" applyBorder="1" applyAlignment="1">
      <alignment vertical="center"/>
    </xf>
    <xf numFmtId="0" fontId="24" fillId="0" borderId="0" xfId="0" applyFont="1" applyBorder="1" applyAlignment="1">
      <alignment vertical="center"/>
    </xf>
    <xf numFmtId="0" fontId="23" fillId="6" borderId="0" xfId="0" applyFont="1" applyFill="1" applyAlignment="1">
      <alignment horizontal="right" vertical="center"/>
    </xf>
    <xf numFmtId="0" fontId="23" fillId="0" borderId="0" xfId="0" applyFont="1" applyAlignment="1">
      <alignment horizontal="right" vertical="center"/>
    </xf>
    <xf numFmtId="0" fontId="30" fillId="2" borderId="49" xfId="0" applyFont="1" applyFill="1" applyBorder="1" applyAlignment="1">
      <alignment vertical="center"/>
    </xf>
    <xf numFmtId="0" fontId="30" fillId="2" borderId="47" xfId="0" applyFont="1" applyFill="1" applyBorder="1" applyAlignment="1">
      <alignment vertical="center"/>
    </xf>
    <xf numFmtId="0" fontId="30" fillId="2" borderId="48" xfId="0" applyFont="1" applyFill="1" applyBorder="1" applyAlignment="1">
      <alignment vertical="center"/>
    </xf>
    <xf numFmtId="0" fontId="30" fillId="2" borderId="46" xfId="0" applyFont="1" applyFill="1" applyBorder="1" applyAlignment="1">
      <alignment vertical="center"/>
    </xf>
    <xf numFmtId="0" fontId="23" fillId="2" borderId="31" xfId="0" applyFont="1" applyFill="1" applyBorder="1" applyAlignment="1">
      <alignment vertical="center"/>
    </xf>
    <xf numFmtId="0" fontId="30" fillId="2" borderId="1" xfId="0" applyFont="1" applyFill="1" applyBorder="1" applyAlignment="1">
      <alignment vertical="center"/>
    </xf>
    <xf numFmtId="0" fontId="30" fillId="2" borderId="5" xfId="0" applyFont="1" applyFill="1" applyBorder="1" applyAlignment="1">
      <alignment vertical="center"/>
    </xf>
    <xf numFmtId="0" fontId="30" fillId="2" borderId="17" xfId="0" applyFont="1" applyFill="1" applyBorder="1" applyAlignment="1">
      <alignment vertical="center"/>
    </xf>
    <xf numFmtId="177" fontId="23" fillId="0" borderId="6" xfId="0" applyNumberFormat="1" applyFont="1" applyBorder="1" applyAlignment="1">
      <alignment horizontal="center" vertical="center" wrapText="1"/>
    </xf>
    <xf numFmtId="0" fontId="30" fillId="2" borderId="47" xfId="0" applyFont="1" applyFill="1" applyBorder="1" applyAlignment="1">
      <alignment horizontal="center" vertical="center"/>
    </xf>
    <xf numFmtId="0" fontId="30" fillId="2" borderId="1" xfId="0" applyFont="1" applyFill="1" applyBorder="1" applyAlignment="1">
      <alignment horizontal="center" vertical="center"/>
    </xf>
    <xf numFmtId="0" fontId="23" fillId="0" borderId="6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38" fontId="28" fillId="6" borderId="0" xfId="2" applyFont="1" applyFill="1" applyAlignment="1">
      <alignment vertical="center"/>
    </xf>
    <xf numFmtId="177" fontId="27" fillId="5" borderId="13" xfId="0" applyNumberFormat="1" applyFont="1" applyFill="1" applyBorder="1" applyAlignment="1">
      <alignment horizontal="center" vertical="center" wrapText="1"/>
    </xf>
    <xf numFmtId="177" fontId="27" fillId="5" borderId="30" xfId="0" applyNumberFormat="1" applyFont="1" applyFill="1" applyBorder="1" applyAlignment="1">
      <alignment horizontal="center" vertical="center" wrapText="1"/>
    </xf>
    <xf numFmtId="177" fontId="27" fillId="5" borderId="4" xfId="0" applyNumberFormat="1" applyFont="1" applyFill="1" applyBorder="1" applyAlignment="1">
      <alignment horizontal="center" vertical="center" wrapText="1"/>
    </xf>
    <xf numFmtId="177" fontId="27" fillId="5" borderId="5" xfId="0" applyNumberFormat="1" applyFont="1" applyFill="1" applyBorder="1" applyAlignment="1">
      <alignment horizontal="center" vertical="center" wrapText="1"/>
    </xf>
    <xf numFmtId="0" fontId="27" fillId="5" borderId="13" xfId="0" applyFont="1" applyFill="1" applyBorder="1" applyAlignment="1">
      <alignment horizontal="center" vertical="center" wrapText="1"/>
    </xf>
    <xf numFmtId="0" fontId="27" fillId="5" borderId="15" xfId="0" applyFont="1" applyFill="1" applyBorder="1" applyAlignment="1">
      <alignment horizontal="center" vertical="center" wrapText="1"/>
    </xf>
    <xf numFmtId="0" fontId="27" fillId="5" borderId="4" xfId="0" applyFont="1" applyFill="1" applyBorder="1" applyAlignment="1">
      <alignment horizontal="center" vertical="center" wrapText="1"/>
    </xf>
    <xf numFmtId="0" fontId="27" fillId="5" borderId="17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right" vertical="center" wrapText="1"/>
    </xf>
    <xf numFmtId="0" fontId="11" fillId="0" borderId="0" xfId="0" applyFont="1" applyBorder="1" applyAlignment="1">
      <alignment horizontal="right" vertical="center"/>
    </xf>
    <xf numFmtId="0" fontId="23" fillId="0" borderId="50" xfId="0" applyFont="1" applyBorder="1" applyAlignment="1">
      <alignment horizontal="left" vertical="top" wrapText="1"/>
    </xf>
    <xf numFmtId="0" fontId="23" fillId="0" borderId="51" xfId="0" applyFont="1" applyBorder="1" applyAlignment="1">
      <alignment horizontal="left" vertical="top" wrapText="1"/>
    </xf>
    <xf numFmtId="0" fontId="23" fillId="0" borderId="52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38" fontId="5" fillId="0" borderId="1" xfId="0" applyNumberFormat="1" applyFont="1" applyBorder="1" applyAlignment="1">
      <alignment horizontal="right" vertical="center"/>
    </xf>
    <xf numFmtId="0" fontId="6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24" fillId="0" borderId="0" xfId="0" applyFont="1" applyBorder="1" applyAlignment="1">
      <alignment vertical="center"/>
    </xf>
    <xf numFmtId="0" fontId="26" fillId="0" borderId="0" xfId="0" applyFont="1" applyBorder="1" applyAlignment="1">
      <alignment vertical="center"/>
    </xf>
    <xf numFmtId="0" fontId="27" fillId="5" borderId="29" xfId="0" applyFont="1" applyFill="1" applyBorder="1" applyAlignment="1">
      <alignment horizontal="center" vertical="center"/>
    </xf>
    <xf numFmtId="0" fontId="27" fillId="5" borderId="31" xfId="0" applyFont="1" applyFill="1" applyBorder="1" applyAlignment="1">
      <alignment horizontal="center" vertical="center"/>
    </xf>
    <xf numFmtId="0" fontId="27" fillId="5" borderId="12" xfId="0" applyFont="1" applyFill="1" applyBorder="1" applyAlignment="1">
      <alignment horizontal="center" vertical="center"/>
    </xf>
    <xf numFmtId="0" fontId="27" fillId="5" borderId="9" xfId="0" applyFont="1" applyFill="1" applyBorder="1" applyAlignment="1">
      <alignment horizontal="center" vertical="center"/>
    </xf>
    <xf numFmtId="0" fontId="21" fillId="0" borderId="50" xfId="0" applyFont="1" applyBorder="1" applyAlignment="1">
      <alignment horizontal="center" vertical="top" wrapText="1"/>
    </xf>
    <xf numFmtId="0" fontId="21" fillId="0" borderId="51" xfId="0" applyFont="1" applyBorder="1" applyAlignment="1">
      <alignment horizontal="center" vertical="top" wrapText="1"/>
    </xf>
    <xf numFmtId="0" fontId="21" fillId="0" borderId="52" xfId="0" applyFont="1" applyBorder="1" applyAlignment="1">
      <alignment horizontal="center" vertical="top" wrapText="1"/>
    </xf>
    <xf numFmtId="177" fontId="23" fillId="0" borderId="2" xfId="0" applyNumberFormat="1" applyFont="1" applyBorder="1" applyAlignment="1">
      <alignment horizontal="right" vertical="center" wrapText="1"/>
    </xf>
    <xf numFmtId="177" fontId="23" fillId="0" borderId="3" xfId="0" applyNumberFormat="1" applyFont="1" applyBorder="1" applyAlignment="1">
      <alignment horizontal="right" vertical="center" wrapText="1"/>
    </xf>
    <xf numFmtId="38" fontId="23" fillId="0" borderId="2" xfId="0" applyNumberFormat="1" applyFont="1" applyBorder="1" applyAlignment="1">
      <alignment horizontal="right" vertical="center" wrapText="1"/>
    </xf>
    <xf numFmtId="38" fontId="23" fillId="0" borderId="19" xfId="0" applyNumberFormat="1" applyFont="1" applyBorder="1" applyAlignment="1">
      <alignment horizontal="right" vertical="center" wrapText="1"/>
    </xf>
    <xf numFmtId="0" fontId="24" fillId="4" borderId="32" xfId="0" applyFont="1" applyFill="1" applyBorder="1" applyAlignment="1">
      <alignment horizontal="right" vertical="center" wrapText="1"/>
    </xf>
    <xf numFmtId="0" fontId="24" fillId="4" borderId="33" xfId="0" applyFont="1" applyFill="1" applyBorder="1" applyAlignment="1">
      <alignment horizontal="right" vertical="center" wrapText="1"/>
    </xf>
    <xf numFmtId="177" fontId="24" fillId="4" borderId="34" xfId="0" applyNumberFormat="1" applyFont="1" applyFill="1" applyBorder="1" applyAlignment="1">
      <alignment horizontal="right" vertical="center" wrapText="1"/>
    </xf>
    <xf numFmtId="177" fontId="24" fillId="4" borderId="33" xfId="0" applyNumberFormat="1" applyFont="1" applyFill="1" applyBorder="1" applyAlignment="1">
      <alignment horizontal="right" vertical="center" wrapText="1"/>
    </xf>
    <xf numFmtId="38" fontId="24" fillId="4" borderId="34" xfId="0" applyNumberFormat="1" applyFont="1" applyFill="1" applyBorder="1" applyAlignment="1">
      <alignment vertical="center" wrapText="1"/>
    </xf>
    <xf numFmtId="38" fontId="24" fillId="4" borderId="35" xfId="0" applyNumberFormat="1" applyFont="1" applyFill="1" applyBorder="1" applyAlignment="1">
      <alignment vertical="center" wrapText="1"/>
    </xf>
    <xf numFmtId="177" fontId="23" fillId="0" borderId="2" xfId="0" applyNumberFormat="1" applyFont="1" applyFill="1" applyBorder="1" applyAlignment="1">
      <alignment horizontal="right" vertical="center" wrapText="1"/>
    </xf>
    <xf numFmtId="177" fontId="23" fillId="0" borderId="3" xfId="0" applyNumberFormat="1" applyFont="1" applyFill="1" applyBorder="1" applyAlignment="1">
      <alignment horizontal="right" vertical="center" wrapText="1"/>
    </xf>
    <xf numFmtId="179" fontId="23" fillId="0" borderId="6" xfId="1" applyNumberFormat="1" applyFont="1" applyBorder="1" applyAlignment="1">
      <alignment horizontal="right" vertical="center" wrapText="1"/>
    </xf>
    <xf numFmtId="38" fontId="23" fillId="0" borderId="3" xfId="0" applyNumberFormat="1" applyFont="1" applyBorder="1" applyAlignment="1">
      <alignment horizontal="right" vertical="center" wrapText="1"/>
    </xf>
    <xf numFmtId="0" fontId="24" fillId="0" borderId="0" xfId="0" applyFont="1" applyAlignment="1">
      <alignment vertical="center"/>
    </xf>
    <xf numFmtId="0" fontId="27" fillId="5" borderId="11" xfId="0" applyFont="1" applyFill="1" applyBorder="1" applyAlignment="1">
      <alignment horizontal="center" vertical="center"/>
    </xf>
    <xf numFmtId="0" fontId="27" fillId="5" borderId="16" xfId="0" applyFont="1" applyFill="1" applyBorder="1" applyAlignment="1">
      <alignment horizontal="center" vertical="center"/>
    </xf>
    <xf numFmtId="0" fontId="27" fillId="5" borderId="12" xfId="0" applyFont="1" applyFill="1" applyBorder="1" applyAlignment="1">
      <alignment horizontal="center" vertical="center" wrapText="1"/>
    </xf>
    <xf numFmtId="0" fontId="27" fillId="5" borderId="9" xfId="0" applyFont="1" applyFill="1" applyBorder="1" applyAlignment="1">
      <alignment horizontal="center" vertical="center" wrapText="1"/>
    </xf>
    <xf numFmtId="177" fontId="27" fillId="5" borderId="12" xfId="0" applyNumberFormat="1" applyFont="1" applyFill="1" applyBorder="1" applyAlignment="1">
      <alignment horizontal="center" vertical="center" wrapText="1"/>
    </xf>
    <xf numFmtId="177" fontId="27" fillId="5" borderId="9" xfId="0" applyNumberFormat="1" applyFont="1" applyFill="1" applyBorder="1" applyAlignment="1">
      <alignment horizontal="center" vertical="center" wrapText="1"/>
    </xf>
    <xf numFmtId="38" fontId="27" fillId="5" borderId="13" xfId="0" applyNumberFormat="1" applyFont="1" applyFill="1" applyBorder="1" applyAlignment="1">
      <alignment horizontal="center" vertical="center" wrapText="1"/>
    </xf>
    <xf numFmtId="38" fontId="27" fillId="5" borderId="14" xfId="0" applyNumberFormat="1" applyFont="1" applyFill="1" applyBorder="1" applyAlignment="1">
      <alignment horizontal="center" vertical="center" wrapText="1"/>
    </xf>
    <xf numFmtId="38" fontId="27" fillId="5" borderId="15" xfId="0" applyNumberFormat="1" applyFont="1" applyFill="1" applyBorder="1" applyAlignment="1">
      <alignment horizontal="center" vertical="center" wrapText="1"/>
    </xf>
    <xf numFmtId="38" fontId="27" fillId="5" borderId="4" xfId="0" applyNumberFormat="1" applyFont="1" applyFill="1" applyBorder="1" applyAlignment="1">
      <alignment horizontal="center" vertical="center" wrapText="1"/>
    </xf>
    <xf numFmtId="38" fontId="27" fillId="5" borderId="5" xfId="0" applyNumberFormat="1" applyFont="1" applyFill="1" applyBorder="1" applyAlignment="1">
      <alignment horizontal="center" vertical="center" wrapText="1"/>
    </xf>
    <xf numFmtId="38" fontId="27" fillId="5" borderId="17" xfId="0" applyNumberFormat="1" applyFont="1" applyFill="1" applyBorder="1" applyAlignment="1">
      <alignment horizontal="center" vertical="center" wrapText="1"/>
    </xf>
    <xf numFmtId="0" fontId="31" fillId="0" borderId="18" xfId="0" applyFont="1" applyBorder="1" applyAlignment="1">
      <alignment horizontal="right" vertical="center" wrapText="1"/>
    </xf>
    <xf numFmtId="0" fontId="31" fillId="0" borderId="10" xfId="0" applyFont="1" applyBorder="1" applyAlignment="1">
      <alignment horizontal="right" vertical="center" wrapText="1"/>
    </xf>
    <xf numFmtId="0" fontId="31" fillId="0" borderId="3" xfId="0" applyFont="1" applyBorder="1" applyAlignment="1">
      <alignment horizontal="right" vertical="center" wrapText="1"/>
    </xf>
    <xf numFmtId="38" fontId="31" fillId="0" borderId="2" xfId="0" applyNumberFormat="1" applyFont="1" applyBorder="1" applyAlignment="1">
      <alignment horizontal="right" vertical="center" wrapText="1"/>
    </xf>
    <xf numFmtId="38" fontId="31" fillId="0" borderId="3" xfId="0" applyNumberFormat="1" applyFont="1" applyBorder="1" applyAlignment="1">
      <alignment horizontal="right" vertical="center" wrapText="1"/>
    </xf>
    <xf numFmtId="38" fontId="31" fillId="0" borderId="19" xfId="0" applyNumberFormat="1" applyFont="1" applyBorder="1" applyAlignment="1">
      <alignment horizontal="right" vertical="center" wrapText="1"/>
    </xf>
    <xf numFmtId="0" fontId="31" fillId="0" borderId="22" xfId="0" applyFont="1" applyBorder="1" applyAlignment="1">
      <alignment horizontal="right" vertical="center" wrapText="1"/>
    </xf>
    <xf numFmtId="0" fontId="31" fillId="0" borderId="36" xfId="0" applyFont="1" applyBorder="1" applyAlignment="1">
      <alignment horizontal="right" vertical="center" wrapText="1"/>
    </xf>
    <xf numFmtId="0" fontId="31" fillId="0" borderId="8" xfId="0" applyFont="1" applyBorder="1" applyAlignment="1">
      <alignment horizontal="right" vertical="center" wrapText="1"/>
    </xf>
    <xf numFmtId="38" fontId="31" fillId="0" borderId="7" xfId="0" applyNumberFormat="1" applyFont="1" applyBorder="1" applyAlignment="1">
      <alignment horizontal="right" vertical="center" wrapText="1"/>
    </xf>
    <xf numFmtId="38" fontId="31" fillId="0" borderId="8" xfId="0" applyNumberFormat="1" applyFont="1" applyBorder="1" applyAlignment="1">
      <alignment horizontal="right" vertical="center" wrapText="1"/>
    </xf>
    <xf numFmtId="38" fontId="31" fillId="0" borderId="23" xfId="0" applyNumberFormat="1" applyFont="1" applyBorder="1" applyAlignment="1">
      <alignment horizontal="right" vertical="center" wrapText="1"/>
    </xf>
    <xf numFmtId="0" fontId="24" fillId="3" borderId="24" xfId="0" applyFont="1" applyFill="1" applyBorder="1" applyAlignment="1">
      <alignment horizontal="right" vertical="center" wrapText="1"/>
    </xf>
    <xf numFmtId="0" fontId="24" fillId="3" borderId="25" xfId="0" applyFont="1" applyFill="1" applyBorder="1" applyAlignment="1">
      <alignment horizontal="right" vertical="center" wrapText="1"/>
    </xf>
    <xf numFmtId="38" fontId="24" fillId="3" borderId="26" xfId="0" applyNumberFormat="1" applyFont="1" applyFill="1" applyBorder="1" applyAlignment="1">
      <alignment horizontal="right" vertical="center" wrapText="1"/>
    </xf>
    <xf numFmtId="38" fontId="24" fillId="3" borderId="27" xfId="0" applyNumberFormat="1" applyFont="1" applyFill="1" applyBorder="1" applyAlignment="1">
      <alignment horizontal="right" vertical="center" wrapText="1"/>
    </xf>
    <xf numFmtId="38" fontId="24" fillId="3" borderId="28" xfId="0" applyNumberFormat="1" applyFont="1" applyFill="1" applyBorder="1" applyAlignment="1">
      <alignment horizontal="right" vertical="center" wrapText="1"/>
    </xf>
    <xf numFmtId="0" fontId="23" fillId="0" borderId="14" xfId="0" applyFont="1" applyBorder="1" applyAlignment="1">
      <alignment horizontal="center" vertical="center" wrapText="1"/>
    </xf>
    <xf numFmtId="0" fontId="23" fillId="0" borderId="0" xfId="0" applyFont="1" applyBorder="1" applyAlignment="1">
      <alignment horizontal="center" vertical="center" wrapText="1"/>
    </xf>
    <xf numFmtId="0" fontId="17" fillId="0" borderId="22" xfId="0" applyFont="1" applyBorder="1" applyAlignment="1">
      <alignment horizontal="right" vertical="center" wrapText="1"/>
    </xf>
    <xf numFmtId="0" fontId="17" fillId="0" borderId="36" xfId="0" applyFont="1" applyBorder="1" applyAlignment="1">
      <alignment horizontal="right" vertical="center" wrapText="1"/>
    </xf>
    <xf numFmtId="0" fontId="17" fillId="0" borderId="8" xfId="0" applyFont="1" applyBorder="1" applyAlignment="1">
      <alignment horizontal="right" vertical="center" wrapText="1"/>
    </xf>
    <xf numFmtId="0" fontId="17" fillId="0" borderId="18" xfId="0" applyFont="1" applyBorder="1" applyAlignment="1">
      <alignment horizontal="right" vertical="center" wrapText="1"/>
    </xf>
    <xf numFmtId="0" fontId="17" fillId="0" borderId="10" xfId="0" applyFont="1" applyBorder="1" applyAlignment="1">
      <alignment horizontal="right" vertical="center" wrapText="1"/>
    </xf>
    <xf numFmtId="0" fontId="17" fillId="0" borderId="3" xfId="0" applyFont="1" applyBorder="1" applyAlignment="1">
      <alignment horizontal="right" vertical="center" wrapText="1"/>
    </xf>
    <xf numFmtId="38" fontId="17" fillId="0" borderId="7" xfId="0" applyNumberFormat="1" applyFont="1" applyBorder="1" applyAlignment="1">
      <alignment horizontal="right" vertical="center" wrapText="1"/>
    </xf>
    <xf numFmtId="38" fontId="17" fillId="0" borderId="23" xfId="0" applyNumberFormat="1" applyFont="1" applyBorder="1" applyAlignment="1">
      <alignment horizontal="right" vertical="center" wrapText="1"/>
    </xf>
    <xf numFmtId="38" fontId="15" fillId="3" borderId="26" xfId="0" applyNumberFormat="1" applyFont="1" applyFill="1" applyBorder="1" applyAlignment="1">
      <alignment horizontal="right" vertical="center" wrapText="1"/>
    </xf>
    <xf numFmtId="38" fontId="15" fillId="3" borderId="28" xfId="0" applyNumberFormat="1" applyFont="1" applyFill="1" applyBorder="1" applyAlignment="1">
      <alignment horizontal="right" vertical="center" wrapText="1"/>
    </xf>
    <xf numFmtId="3" fontId="4" fillId="0" borderId="6" xfId="0" applyNumberFormat="1" applyFont="1" applyBorder="1" applyAlignment="1">
      <alignment horizontal="right" vertical="center"/>
    </xf>
    <xf numFmtId="3" fontId="4" fillId="0" borderId="21" xfId="0" applyNumberFormat="1" applyFont="1" applyBorder="1" applyAlignment="1">
      <alignment horizontal="right" vertical="center"/>
    </xf>
    <xf numFmtId="38" fontId="4" fillId="0" borderId="2" xfId="0" applyNumberFormat="1" applyFont="1" applyBorder="1" applyAlignment="1">
      <alignment horizontal="right" vertical="center" wrapText="1"/>
    </xf>
    <xf numFmtId="38" fontId="4" fillId="0" borderId="19" xfId="0" applyNumberFormat="1" applyFont="1" applyBorder="1" applyAlignment="1">
      <alignment horizontal="right" vertical="center" wrapText="1"/>
    </xf>
    <xf numFmtId="38" fontId="17" fillId="0" borderId="2" xfId="0" applyNumberFormat="1" applyFont="1" applyBorder="1" applyAlignment="1">
      <alignment horizontal="right" vertical="center" wrapText="1"/>
    </xf>
    <xf numFmtId="38" fontId="17" fillId="0" borderId="19" xfId="0" applyNumberFormat="1" applyFont="1" applyBorder="1" applyAlignment="1">
      <alignment horizontal="right" vertical="center" wrapText="1"/>
    </xf>
    <xf numFmtId="38" fontId="12" fillId="0" borderId="2" xfId="0" applyNumberFormat="1" applyFont="1" applyBorder="1" applyAlignment="1">
      <alignment horizontal="right" vertical="center" wrapText="1"/>
    </xf>
    <xf numFmtId="38" fontId="12" fillId="0" borderId="19" xfId="0" applyNumberFormat="1" applyFont="1" applyBorder="1" applyAlignment="1">
      <alignment horizontal="right" vertical="center" wrapText="1"/>
    </xf>
    <xf numFmtId="38" fontId="4" fillId="0" borderId="2" xfId="0" applyNumberFormat="1" applyFont="1" applyFill="1" applyBorder="1" applyAlignment="1">
      <alignment horizontal="right" vertical="center" wrapText="1"/>
    </xf>
    <xf numFmtId="38" fontId="4" fillId="0" borderId="19" xfId="0" applyNumberFormat="1" applyFont="1" applyFill="1" applyBorder="1" applyAlignment="1">
      <alignment horizontal="right" vertical="center" wrapText="1"/>
    </xf>
    <xf numFmtId="177" fontId="4" fillId="0" borderId="2" xfId="0" applyNumberFormat="1" applyFont="1" applyBorder="1" applyAlignment="1">
      <alignment horizontal="right" vertical="center" wrapText="1"/>
    </xf>
    <xf numFmtId="177" fontId="4" fillId="0" borderId="3" xfId="0" applyNumberFormat="1" applyFont="1" applyBorder="1" applyAlignment="1">
      <alignment horizontal="right" vertical="center" wrapText="1"/>
    </xf>
    <xf numFmtId="0" fontId="15" fillId="3" borderId="24" xfId="0" applyFont="1" applyFill="1" applyBorder="1" applyAlignment="1">
      <alignment horizontal="right" vertical="center" wrapText="1"/>
    </xf>
    <xf numFmtId="0" fontId="15" fillId="3" borderId="25" xfId="0" applyFont="1" applyFill="1" applyBorder="1" applyAlignment="1">
      <alignment horizontal="right" vertical="center" wrapText="1"/>
    </xf>
    <xf numFmtId="38" fontId="14" fillId="5" borderId="4" xfId="0" applyNumberFormat="1" applyFont="1" applyFill="1" applyBorder="1" applyAlignment="1">
      <alignment horizontal="center" vertical="center" wrapText="1"/>
    </xf>
    <xf numFmtId="38" fontId="14" fillId="5" borderId="17" xfId="0" applyNumberFormat="1" applyFont="1" applyFill="1" applyBorder="1" applyAlignment="1">
      <alignment horizontal="center" vertical="center" wrapText="1"/>
    </xf>
    <xf numFmtId="38" fontId="4" fillId="0" borderId="3" xfId="0" applyNumberFormat="1" applyFont="1" applyBorder="1" applyAlignment="1">
      <alignment horizontal="right" vertical="center" wrapText="1"/>
    </xf>
    <xf numFmtId="179" fontId="4" fillId="0" borderId="6" xfId="1" applyNumberFormat="1" applyFont="1" applyBorder="1" applyAlignment="1">
      <alignment horizontal="right" vertical="center" wrapText="1"/>
    </xf>
    <xf numFmtId="0" fontId="12" fillId="4" borderId="32" xfId="0" applyFont="1" applyFill="1" applyBorder="1" applyAlignment="1">
      <alignment horizontal="right" vertical="center" wrapText="1"/>
    </xf>
    <xf numFmtId="0" fontId="12" fillId="4" borderId="33" xfId="0" applyFont="1" applyFill="1" applyBorder="1" applyAlignment="1">
      <alignment horizontal="right" vertical="center" wrapText="1"/>
    </xf>
    <xf numFmtId="38" fontId="4" fillId="0" borderId="6" xfId="0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vertical="center"/>
    </xf>
    <xf numFmtId="0" fontId="14" fillId="5" borderId="11" xfId="0" applyFont="1" applyFill="1" applyBorder="1" applyAlignment="1">
      <alignment horizontal="center" vertical="center"/>
    </xf>
    <xf numFmtId="0" fontId="14" fillId="5" borderId="16" xfId="0" applyFont="1" applyFill="1" applyBorder="1" applyAlignment="1">
      <alignment horizontal="center" vertical="center"/>
    </xf>
    <xf numFmtId="0" fontId="14" fillId="5" borderId="12" xfId="0" applyFont="1" applyFill="1" applyBorder="1" applyAlignment="1">
      <alignment horizontal="center" vertical="center" wrapText="1"/>
    </xf>
    <xf numFmtId="0" fontId="14" fillId="5" borderId="9" xfId="0" applyFont="1" applyFill="1" applyBorder="1" applyAlignment="1">
      <alignment horizontal="center" vertical="center" wrapText="1"/>
    </xf>
    <xf numFmtId="38" fontId="14" fillId="5" borderId="5" xfId="0" applyNumberFormat="1" applyFont="1" applyFill="1" applyBorder="1" applyAlignment="1">
      <alignment horizontal="center" vertical="center" wrapText="1"/>
    </xf>
    <xf numFmtId="38" fontId="17" fillId="0" borderId="8" xfId="0" applyNumberFormat="1" applyFont="1" applyBorder="1" applyAlignment="1">
      <alignment horizontal="right" vertical="center" wrapText="1"/>
    </xf>
    <xf numFmtId="38" fontId="15" fillId="3" borderId="27" xfId="0" applyNumberFormat="1" applyFont="1" applyFill="1" applyBorder="1" applyAlignment="1">
      <alignment horizontal="right" vertical="center" wrapText="1"/>
    </xf>
    <xf numFmtId="177" fontId="14" fillId="5" borderId="12" xfId="0" applyNumberFormat="1" applyFont="1" applyFill="1" applyBorder="1" applyAlignment="1">
      <alignment horizontal="center" vertical="center" wrapText="1"/>
    </xf>
    <xf numFmtId="177" fontId="14" fillId="5" borderId="9" xfId="0" applyNumberFormat="1" applyFont="1" applyFill="1" applyBorder="1" applyAlignment="1">
      <alignment horizontal="center" vertical="center" wrapText="1"/>
    </xf>
    <xf numFmtId="38" fontId="17" fillId="0" borderId="3" xfId="0" applyNumberFormat="1" applyFont="1" applyBorder="1" applyAlignment="1">
      <alignment horizontal="right" vertical="center" wrapText="1"/>
    </xf>
    <xf numFmtId="3" fontId="4" fillId="0" borderId="6" xfId="0" applyNumberFormat="1" applyFont="1" applyBorder="1" applyAlignment="1">
      <alignment horizontal="right" vertical="center" wrapText="1"/>
    </xf>
    <xf numFmtId="38" fontId="12" fillId="0" borderId="3" xfId="0" applyNumberFormat="1" applyFont="1" applyBorder="1" applyAlignment="1">
      <alignment horizontal="right" vertical="center" wrapText="1"/>
    </xf>
    <xf numFmtId="38" fontId="4" fillId="0" borderId="2" xfId="0" applyNumberFormat="1" applyFont="1" applyBorder="1" applyAlignment="1">
      <alignment horizontal="right" vertical="center"/>
    </xf>
    <xf numFmtId="38" fontId="4" fillId="0" borderId="3" xfId="0" applyNumberFormat="1" applyFont="1" applyBorder="1" applyAlignment="1">
      <alignment horizontal="right" vertical="center"/>
    </xf>
    <xf numFmtId="38" fontId="4" fillId="0" borderId="3" xfId="0" applyNumberFormat="1" applyFont="1" applyFill="1" applyBorder="1" applyAlignment="1">
      <alignment horizontal="right" vertical="center" wrapText="1"/>
    </xf>
    <xf numFmtId="38" fontId="14" fillId="5" borderId="13" xfId="0" applyNumberFormat="1" applyFont="1" applyFill="1" applyBorder="1" applyAlignment="1">
      <alignment horizontal="center" vertical="center" wrapText="1"/>
    </xf>
    <xf numFmtId="38" fontId="14" fillId="5" borderId="14" xfId="0" applyNumberFormat="1" applyFont="1" applyFill="1" applyBorder="1" applyAlignment="1">
      <alignment horizontal="center" vertical="center" wrapText="1"/>
    </xf>
    <xf numFmtId="177" fontId="4" fillId="0" borderId="7" xfId="0" applyNumberFormat="1" applyFont="1" applyBorder="1" applyAlignment="1">
      <alignment horizontal="right" vertical="center" wrapText="1"/>
    </xf>
    <xf numFmtId="177" fontId="4" fillId="0" borderId="8" xfId="0" applyNumberFormat="1" applyFont="1" applyBorder="1" applyAlignment="1">
      <alignment horizontal="right" vertical="center" wrapText="1"/>
    </xf>
    <xf numFmtId="177" fontId="12" fillId="4" borderId="34" xfId="0" applyNumberFormat="1" applyFont="1" applyFill="1" applyBorder="1" applyAlignment="1">
      <alignment horizontal="right" vertical="center" wrapText="1"/>
    </xf>
    <xf numFmtId="177" fontId="12" fillId="4" borderId="33" xfId="0" applyNumberFormat="1" applyFont="1" applyFill="1" applyBorder="1" applyAlignment="1">
      <alignment horizontal="right" vertical="center" wrapText="1"/>
    </xf>
    <xf numFmtId="38" fontId="12" fillId="4" borderId="34" xfId="0" applyNumberFormat="1" applyFont="1" applyFill="1" applyBorder="1" applyAlignment="1">
      <alignment vertical="center" wrapText="1"/>
    </xf>
    <xf numFmtId="38" fontId="12" fillId="4" borderId="35" xfId="0" applyNumberFormat="1" applyFont="1" applyFill="1" applyBorder="1" applyAlignment="1">
      <alignment vertical="center" wrapText="1"/>
    </xf>
    <xf numFmtId="38" fontId="14" fillId="5" borderId="15" xfId="0" applyNumberFormat="1" applyFont="1" applyFill="1" applyBorder="1" applyAlignment="1">
      <alignment horizontal="center" vertical="center" wrapText="1"/>
    </xf>
    <xf numFmtId="0" fontId="21" fillId="0" borderId="38" xfId="0" applyFont="1" applyBorder="1" applyAlignment="1">
      <alignment horizontal="center" vertical="top" wrapText="1"/>
    </xf>
    <xf numFmtId="0" fontId="21" fillId="0" borderId="39" xfId="0" applyFont="1" applyBorder="1" applyAlignment="1">
      <alignment horizontal="center" vertical="top" wrapText="1"/>
    </xf>
    <xf numFmtId="0" fontId="21" fillId="0" borderId="40" xfId="0" applyFont="1" applyBorder="1" applyAlignment="1">
      <alignment horizontal="center" vertical="top" wrapText="1"/>
    </xf>
    <xf numFmtId="0" fontId="4" fillId="0" borderId="41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42" xfId="0" applyFont="1" applyBorder="1" applyAlignment="1">
      <alignment horizontal="left" vertical="top" wrapText="1"/>
    </xf>
    <xf numFmtId="0" fontId="4" fillId="0" borderId="43" xfId="0" applyFont="1" applyBorder="1" applyAlignment="1">
      <alignment horizontal="left" vertical="top" wrapText="1"/>
    </xf>
    <xf numFmtId="0" fontId="4" fillId="0" borderId="37" xfId="0" applyFont="1" applyBorder="1" applyAlignment="1">
      <alignment horizontal="left" vertical="top" wrapText="1"/>
    </xf>
    <xf numFmtId="0" fontId="4" fillId="0" borderId="44" xfId="0" applyFont="1" applyBorder="1" applyAlignment="1">
      <alignment horizontal="left" vertical="top" wrapText="1"/>
    </xf>
    <xf numFmtId="0" fontId="12" fillId="0" borderId="0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177" fontId="14" fillId="5" borderId="13" xfId="0" applyNumberFormat="1" applyFont="1" applyFill="1" applyBorder="1" applyAlignment="1">
      <alignment horizontal="center" vertical="center" wrapText="1"/>
    </xf>
    <xf numFmtId="0" fontId="2" fillId="5" borderId="30" xfId="0" applyFont="1" applyFill="1" applyBorder="1" applyAlignment="1">
      <alignment horizontal="center" vertical="center"/>
    </xf>
    <xf numFmtId="0" fontId="14" fillId="5" borderId="13" xfId="0" applyFont="1" applyFill="1" applyBorder="1" applyAlignment="1">
      <alignment horizontal="center" vertical="center" wrapText="1"/>
    </xf>
    <xf numFmtId="0" fontId="2" fillId="5" borderId="15" xfId="0" applyFont="1" applyFill="1" applyBorder="1" applyAlignment="1">
      <alignment horizontal="center" vertical="center"/>
    </xf>
    <xf numFmtId="177" fontId="14" fillId="5" borderId="4" xfId="0" applyNumberFormat="1" applyFont="1" applyFill="1" applyBorder="1" applyAlignment="1">
      <alignment horizontal="center" vertical="center" wrapText="1"/>
    </xf>
    <xf numFmtId="177" fontId="14" fillId="5" borderId="5" xfId="0" applyNumberFormat="1" applyFont="1" applyFill="1" applyBorder="1" applyAlignment="1">
      <alignment horizontal="center" vertical="center" wrapText="1"/>
    </xf>
    <xf numFmtId="0" fontId="14" fillId="5" borderId="29" xfId="0" applyFont="1" applyFill="1" applyBorder="1" applyAlignment="1">
      <alignment horizontal="center" vertical="center"/>
    </xf>
    <xf numFmtId="0" fontId="14" fillId="5" borderId="31" xfId="0" applyFont="1" applyFill="1" applyBorder="1" applyAlignment="1">
      <alignment horizontal="center" vertical="center"/>
    </xf>
    <xf numFmtId="177" fontId="4" fillId="0" borderId="2" xfId="0" applyNumberFormat="1" applyFont="1" applyFill="1" applyBorder="1" applyAlignment="1">
      <alignment horizontal="right" vertical="center" wrapText="1"/>
    </xf>
    <xf numFmtId="177" fontId="4" fillId="0" borderId="3" xfId="0" applyNumberFormat="1" applyFont="1" applyFill="1" applyBorder="1" applyAlignment="1">
      <alignment horizontal="right" vertical="center" wrapText="1"/>
    </xf>
    <xf numFmtId="0" fontId="14" fillId="5" borderId="12" xfId="0" applyFont="1" applyFill="1" applyBorder="1" applyAlignment="1">
      <alignment horizontal="center" vertical="center"/>
    </xf>
    <xf numFmtId="0" fontId="14" fillId="5" borderId="9" xfId="0" applyFont="1" applyFill="1" applyBorder="1" applyAlignment="1">
      <alignment horizontal="center" vertical="center"/>
    </xf>
  </cellXfs>
  <cellStyles count="3">
    <cellStyle name="Comma" xfId="1" builtinId="3"/>
    <cellStyle name="Comma [0]" xfId="2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47625</xdr:rowOff>
    </xdr:from>
    <xdr:to>
      <xdr:col>2</xdr:col>
      <xdr:colOff>476250</xdr:colOff>
      <xdr:row>0</xdr:row>
      <xdr:rowOff>704850</xdr:rowOff>
    </xdr:to>
    <xdr:pic>
      <xdr:nvPicPr>
        <xdr:cNvPr id="2" name="図 1" descr="data_en_50x50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t="11304" b="7826"/>
        <a:stretch>
          <a:fillRect/>
        </a:stretch>
      </xdr:blipFill>
      <xdr:spPr bwMode="auto">
        <a:xfrm>
          <a:off x="266700" y="47625"/>
          <a:ext cx="676275" cy="6572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11</xdr:col>
      <xdr:colOff>638175</xdr:colOff>
      <xdr:row>0</xdr:row>
      <xdr:rowOff>104775</xdr:rowOff>
    </xdr:from>
    <xdr:to>
      <xdr:col>12</xdr:col>
      <xdr:colOff>428625</xdr:colOff>
      <xdr:row>0</xdr:row>
      <xdr:rowOff>396875</xdr:rowOff>
    </xdr:to>
    <xdr:pic>
      <xdr:nvPicPr>
        <xdr:cNvPr id="3" name="図 2" descr="https://www.advantour.com/img/armenia/symbolics/armenia-flag.jp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5500" y="104775"/>
          <a:ext cx="533400" cy="292100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11</xdr:col>
      <xdr:colOff>371475</xdr:colOff>
      <xdr:row>0</xdr:row>
      <xdr:rowOff>381000</xdr:rowOff>
    </xdr:from>
    <xdr:ext cx="1039131" cy="374077"/>
    <xdr:sp macro="" textlink="">
      <xdr:nvSpPr>
        <xdr:cNvPr id="4" name="テキスト ボックス 3"/>
        <xdr:cNvSpPr txBox="1"/>
      </xdr:nvSpPr>
      <xdr:spPr>
        <a:xfrm>
          <a:off x="9448800" y="381000"/>
          <a:ext cx="1039131" cy="37407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900" i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Embassy of Japan </a:t>
          </a:r>
          <a:endParaRPr lang="en-US" sz="9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900" i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in Armenia</a:t>
          </a:r>
          <a:endParaRPr lang="en-US" sz="9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47625</xdr:rowOff>
    </xdr:from>
    <xdr:to>
      <xdr:col>2</xdr:col>
      <xdr:colOff>476250</xdr:colOff>
      <xdr:row>0</xdr:row>
      <xdr:rowOff>704850</xdr:rowOff>
    </xdr:to>
    <xdr:pic>
      <xdr:nvPicPr>
        <xdr:cNvPr id="3" name="図 2" descr="data_en_50x50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t="11304" b="7826"/>
        <a:stretch>
          <a:fillRect/>
        </a:stretch>
      </xdr:blipFill>
      <xdr:spPr bwMode="auto">
        <a:xfrm>
          <a:off x="238125" y="47625"/>
          <a:ext cx="647700" cy="6572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11</xdr:col>
      <xdr:colOff>638175</xdr:colOff>
      <xdr:row>0</xdr:row>
      <xdr:rowOff>104775</xdr:rowOff>
    </xdr:from>
    <xdr:to>
      <xdr:col>12</xdr:col>
      <xdr:colOff>428625</xdr:colOff>
      <xdr:row>0</xdr:row>
      <xdr:rowOff>396875</xdr:rowOff>
    </xdr:to>
    <xdr:pic>
      <xdr:nvPicPr>
        <xdr:cNvPr id="4" name="図 3" descr="https://www.advantour.com/img/armenia/symbolics/armenia-flag.jp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104775"/>
          <a:ext cx="438150" cy="29210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1409700</xdr:colOff>
      <xdr:row>49</xdr:row>
      <xdr:rowOff>1</xdr:rowOff>
    </xdr:from>
    <xdr:to>
      <xdr:col>10</xdr:col>
      <xdr:colOff>457200</xdr:colOff>
      <xdr:row>63</xdr:row>
      <xdr:rowOff>95251</xdr:rowOff>
    </xdr:to>
    <xdr:sp macro="" textlink="">
      <xdr:nvSpPr>
        <xdr:cNvPr id="6" name="角丸四角形 5"/>
        <xdr:cNvSpPr/>
      </xdr:nvSpPr>
      <xdr:spPr>
        <a:xfrm>
          <a:off x="1819275" y="8286751"/>
          <a:ext cx="5915025" cy="2095500"/>
        </a:xfrm>
        <a:prstGeom prst="roundRect">
          <a:avLst/>
        </a:prstGeom>
        <a:solidFill>
          <a:schemeClr val="accent1">
            <a:alpha val="3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n-US" sz="200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Numbers shown in this sample are random and they are not based on actual estimates</a:t>
          </a:r>
        </a:p>
      </xdr:txBody>
    </xdr:sp>
    <xdr:clientData/>
  </xdr:twoCellAnchor>
  <xdr:oneCellAnchor>
    <xdr:from>
      <xdr:col>11</xdr:col>
      <xdr:colOff>371475</xdr:colOff>
      <xdr:row>0</xdr:row>
      <xdr:rowOff>381000</xdr:rowOff>
    </xdr:from>
    <xdr:ext cx="1039131" cy="374077"/>
    <xdr:sp macro="" textlink="">
      <xdr:nvSpPr>
        <xdr:cNvPr id="7" name="テキスト ボックス 6"/>
        <xdr:cNvSpPr txBox="1"/>
      </xdr:nvSpPr>
      <xdr:spPr>
        <a:xfrm>
          <a:off x="8296275" y="381000"/>
          <a:ext cx="1039131" cy="37407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900" i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Embassy of Japan </a:t>
          </a:r>
          <a:endParaRPr lang="en-US" sz="9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900" i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in Armenia</a:t>
          </a:r>
          <a:endParaRPr lang="en-US" sz="9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M49"/>
  <sheetViews>
    <sheetView tabSelected="1" view="pageBreakPreview" zoomScaleNormal="100" zoomScaleSheetLayoutView="100" workbookViewId="0">
      <selection activeCell="C35" sqref="C35"/>
    </sheetView>
  </sheetViews>
  <sheetFormatPr defaultColWidth="14.875" defaultRowHeight="11.25"/>
  <cols>
    <col min="1" max="1" width="2.875" style="45" customWidth="1"/>
    <col min="2" max="2" width="3.25" style="45" customWidth="1"/>
    <col min="3" max="3" width="35" style="12" customWidth="1"/>
    <col min="4" max="5" width="9.75" style="45" customWidth="1"/>
    <col min="6" max="6" width="9.75" style="13" customWidth="1"/>
    <col min="7" max="7" width="9.75" style="45" customWidth="1"/>
    <col min="8" max="8" width="9.75" style="14" customWidth="1"/>
    <col min="9" max="9" width="9.75" style="13" customWidth="1"/>
    <col min="10" max="13" width="9.75" style="45" customWidth="1"/>
    <col min="14" max="14" width="2.75" style="45" customWidth="1"/>
    <col min="15" max="255" width="14.875" style="45"/>
    <col min="256" max="256" width="3.25" style="45" customWidth="1"/>
    <col min="257" max="257" width="35" style="45" customWidth="1"/>
    <col min="258" max="259" width="9.25" style="45" customWidth="1"/>
    <col min="260" max="260" width="11.875" style="45" customWidth="1"/>
    <col min="261" max="261" width="9.25" style="45" customWidth="1"/>
    <col min="262" max="262" width="11.875" style="45" customWidth="1"/>
    <col min="263" max="263" width="9.25" style="45" customWidth="1"/>
    <col min="264" max="511" width="14.875" style="45"/>
    <col min="512" max="512" width="3.25" style="45" customWidth="1"/>
    <col min="513" max="513" width="35" style="45" customWidth="1"/>
    <col min="514" max="515" width="9.25" style="45" customWidth="1"/>
    <col min="516" max="516" width="11.875" style="45" customWidth="1"/>
    <col min="517" max="517" width="9.25" style="45" customWidth="1"/>
    <col min="518" max="518" width="11.875" style="45" customWidth="1"/>
    <col min="519" max="519" width="9.25" style="45" customWidth="1"/>
    <col min="520" max="767" width="14.875" style="45"/>
    <col min="768" max="768" width="3.25" style="45" customWidth="1"/>
    <col min="769" max="769" width="35" style="45" customWidth="1"/>
    <col min="770" max="771" width="9.25" style="45" customWidth="1"/>
    <col min="772" max="772" width="11.875" style="45" customWidth="1"/>
    <col min="773" max="773" width="9.25" style="45" customWidth="1"/>
    <col min="774" max="774" width="11.875" style="45" customWidth="1"/>
    <col min="775" max="775" width="9.25" style="45" customWidth="1"/>
    <col min="776" max="1023" width="14.875" style="45"/>
    <col min="1024" max="1024" width="3.25" style="45" customWidth="1"/>
    <col min="1025" max="1025" width="35" style="45" customWidth="1"/>
    <col min="1026" max="1027" width="9.25" style="45" customWidth="1"/>
    <col min="1028" max="1028" width="11.875" style="45" customWidth="1"/>
    <col min="1029" max="1029" width="9.25" style="45" customWidth="1"/>
    <col min="1030" max="1030" width="11.875" style="45" customWidth="1"/>
    <col min="1031" max="1031" width="9.25" style="45" customWidth="1"/>
    <col min="1032" max="1279" width="14.875" style="45"/>
    <col min="1280" max="1280" width="3.25" style="45" customWidth="1"/>
    <col min="1281" max="1281" width="35" style="45" customWidth="1"/>
    <col min="1282" max="1283" width="9.25" style="45" customWidth="1"/>
    <col min="1284" max="1284" width="11.875" style="45" customWidth="1"/>
    <col min="1285" max="1285" width="9.25" style="45" customWidth="1"/>
    <col min="1286" max="1286" width="11.875" style="45" customWidth="1"/>
    <col min="1287" max="1287" width="9.25" style="45" customWidth="1"/>
    <col min="1288" max="1535" width="14.875" style="45"/>
    <col min="1536" max="1536" width="3.25" style="45" customWidth="1"/>
    <col min="1537" max="1537" width="35" style="45" customWidth="1"/>
    <col min="1538" max="1539" width="9.25" style="45" customWidth="1"/>
    <col min="1540" max="1540" width="11.875" style="45" customWidth="1"/>
    <col min="1541" max="1541" width="9.25" style="45" customWidth="1"/>
    <col min="1542" max="1542" width="11.875" style="45" customWidth="1"/>
    <col min="1543" max="1543" width="9.25" style="45" customWidth="1"/>
    <col min="1544" max="1791" width="14.875" style="45"/>
    <col min="1792" max="1792" width="3.25" style="45" customWidth="1"/>
    <col min="1793" max="1793" width="35" style="45" customWidth="1"/>
    <col min="1794" max="1795" width="9.25" style="45" customWidth="1"/>
    <col min="1796" max="1796" width="11.875" style="45" customWidth="1"/>
    <col min="1797" max="1797" width="9.25" style="45" customWidth="1"/>
    <col min="1798" max="1798" width="11.875" style="45" customWidth="1"/>
    <col min="1799" max="1799" width="9.25" style="45" customWidth="1"/>
    <col min="1800" max="2047" width="14.875" style="45"/>
    <col min="2048" max="2048" width="3.25" style="45" customWidth="1"/>
    <col min="2049" max="2049" width="35" style="45" customWidth="1"/>
    <col min="2050" max="2051" width="9.25" style="45" customWidth="1"/>
    <col min="2052" max="2052" width="11.875" style="45" customWidth="1"/>
    <col min="2053" max="2053" width="9.25" style="45" customWidth="1"/>
    <col min="2054" max="2054" width="11.875" style="45" customWidth="1"/>
    <col min="2055" max="2055" width="9.25" style="45" customWidth="1"/>
    <col min="2056" max="2303" width="14.875" style="45"/>
    <col min="2304" max="2304" width="3.25" style="45" customWidth="1"/>
    <col min="2305" max="2305" width="35" style="45" customWidth="1"/>
    <col min="2306" max="2307" width="9.25" style="45" customWidth="1"/>
    <col min="2308" max="2308" width="11.875" style="45" customWidth="1"/>
    <col min="2309" max="2309" width="9.25" style="45" customWidth="1"/>
    <col min="2310" max="2310" width="11.875" style="45" customWidth="1"/>
    <col min="2311" max="2311" width="9.25" style="45" customWidth="1"/>
    <col min="2312" max="2559" width="14.875" style="45"/>
    <col min="2560" max="2560" width="3.25" style="45" customWidth="1"/>
    <col min="2561" max="2561" width="35" style="45" customWidth="1"/>
    <col min="2562" max="2563" width="9.25" style="45" customWidth="1"/>
    <col min="2564" max="2564" width="11.875" style="45" customWidth="1"/>
    <col min="2565" max="2565" width="9.25" style="45" customWidth="1"/>
    <col min="2566" max="2566" width="11.875" style="45" customWidth="1"/>
    <col min="2567" max="2567" width="9.25" style="45" customWidth="1"/>
    <col min="2568" max="2815" width="14.875" style="45"/>
    <col min="2816" max="2816" width="3.25" style="45" customWidth="1"/>
    <col min="2817" max="2817" width="35" style="45" customWidth="1"/>
    <col min="2818" max="2819" width="9.25" style="45" customWidth="1"/>
    <col min="2820" max="2820" width="11.875" style="45" customWidth="1"/>
    <col min="2821" max="2821" width="9.25" style="45" customWidth="1"/>
    <col min="2822" max="2822" width="11.875" style="45" customWidth="1"/>
    <col min="2823" max="2823" width="9.25" style="45" customWidth="1"/>
    <col min="2824" max="3071" width="14.875" style="45"/>
    <col min="3072" max="3072" width="3.25" style="45" customWidth="1"/>
    <col min="3073" max="3073" width="35" style="45" customWidth="1"/>
    <col min="3074" max="3075" width="9.25" style="45" customWidth="1"/>
    <col min="3076" max="3076" width="11.875" style="45" customWidth="1"/>
    <col min="3077" max="3077" width="9.25" style="45" customWidth="1"/>
    <col min="3078" max="3078" width="11.875" style="45" customWidth="1"/>
    <col min="3079" max="3079" width="9.25" style="45" customWidth="1"/>
    <col min="3080" max="3327" width="14.875" style="45"/>
    <col min="3328" max="3328" width="3.25" style="45" customWidth="1"/>
    <col min="3329" max="3329" width="35" style="45" customWidth="1"/>
    <col min="3330" max="3331" width="9.25" style="45" customWidth="1"/>
    <col min="3332" max="3332" width="11.875" style="45" customWidth="1"/>
    <col min="3333" max="3333" width="9.25" style="45" customWidth="1"/>
    <col min="3334" max="3334" width="11.875" style="45" customWidth="1"/>
    <col min="3335" max="3335" width="9.25" style="45" customWidth="1"/>
    <col min="3336" max="3583" width="14.875" style="45"/>
    <col min="3584" max="3584" width="3.25" style="45" customWidth="1"/>
    <col min="3585" max="3585" width="35" style="45" customWidth="1"/>
    <col min="3586" max="3587" width="9.25" style="45" customWidth="1"/>
    <col min="3588" max="3588" width="11.875" style="45" customWidth="1"/>
    <col min="3589" max="3589" width="9.25" style="45" customWidth="1"/>
    <col min="3590" max="3590" width="11.875" style="45" customWidth="1"/>
    <col min="3591" max="3591" width="9.25" style="45" customWidth="1"/>
    <col min="3592" max="3839" width="14.875" style="45"/>
    <col min="3840" max="3840" width="3.25" style="45" customWidth="1"/>
    <col min="3841" max="3841" width="35" style="45" customWidth="1"/>
    <col min="3842" max="3843" width="9.25" style="45" customWidth="1"/>
    <col min="3844" max="3844" width="11.875" style="45" customWidth="1"/>
    <col min="3845" max="3845" width="9.25" style="45" customWidth="1"/>
    <col min="3846" max="3846" width="11.875" style="45" customWidth="1"/>
    <col min="3847" max="3847" width="9.25" style="45" customWidth="1"/>
    <col min="3848" max="4095" width="14.875" style="45"/>
    <col min="4096" max="4096" width="3.25" style="45" customWidth="1"/>
    <col min="4097" max="4097" width="35" style="45" customWidth="1"/>
    <col min="4098" max="4099" width="9.25" style="45" customWidth="1"/>
    <col min="4100" max="4100" width="11.875" style="45" customWidth="1"/>
    <col min="4101" max="4101" width="9.25" style="45" customWidth="1"/>
    <col min="4102" max="4102" width="11.875" style="45" customWidth="1"/>
    <col min="4103" max="4103" width="9.25" style="45" customWidth="1"/>
    <col min="4104" max="4351" width="14.875" style="45"/>
    <col min="4352" max="4352" width="3.25" style="45" customWidth="1"/>
    <col min="4353" max="4353" width="35" style="45" customWidth="1"/>
    <col min="4354" max="4355" width="9.25" style="45" customWidth="1"/>
    <col min="4356" max="4356" width="11.875" style="45" customWidth="1"/>
    <col min="4357" max="4357" width="9.25" style="45" customWidth="1"/>
    <col min="4358" max="4358" width="11.875" style="45" customWidth="1"/>
    <col min="4359" max="4359" width="9.25" style="45" customWidth="1"/>
    <col min="4360" max="4607" width="14.875" style="45"/>
    <col min="4608" max="4608" width="3.25" style="45" customWidth="1"/>
    <col min="4609" max="4609" width="35" style="45" customWidth="1"/>
    <col min="4610" max="4611" width="9.25" style="45" customWidth="1"/>
    <col min="4612" max="4612" width="11.875" style="45" customWidth="1"/>
    <col min="4613" max="4613" width="9.25" style="45" customWidth="1"/>
    <col min="4614" max="4614" width="11.875" style="45" customWidth="1"/>
    <col min="4615" max="4615" width="9.25" style="45" customWidth="1"/>
    <col min="4616" max="4863" width="14.875" style="45"/>
    <col min="4864" max="4864" width="3.25" style="45" customWidth="1"/>
    <col min="4865" max="4865" width="35" style="45" customWidth="1"/>
    <col min="4866" max="4867" width="9.25" style="45" customWidth="1"/>
    <col min="4868" max="4868" width="11.875" style="45" customWidth="1"/>
    <col min="4869" max="4869" width="9.25" style="45" customWidth="1"/>
    <col min="4870" max="4870" width="11.875" style="45" customWidth="1"/>
    <col min="4871" max="4871" width="9.25" style="45" customWidth="1"/>
    <col min="4872" max="5119" width="14.875" style="45"/>
    <col min="5120" max="5120" width="3.25" style="45" customWidth="1"/>
    <col min="5121" max="5121" width="35" style="45" customWidth="1"/>
    <col min="5122" max="5123" width="9.25" style="45" customWidth="1"/>
    <col min="5124" max="5124" width="11.875" style="45" customWidth="1"/>
    <col min="5125" max="5125" width="9.25" style="45" customWidth="1"/>
    <col min="5126" max="5126" width="11.875" style="45" customWidth="1"/>
    <col min="5127" max="5127" width="9.25" style="45" customWidth="1"/>
    <col min="5128" max="5375" width="14.875" style="45"/>
    <col min="5376" max="5376" width="3.25" style="45" customWidth="1"/>
    <col min="5377" max="5377" width="35" style="45" customWidth="1"/>
    <col min="5378" max="5379" width="9.25" style="45" customWidth="1"/>
    <col min="5380" max="5380" width="11.875" style="45" customWidth="1"/>
    <col min="5381" max="5381" width="9.25" style="45" customWidth="1"/>
    <col min="5382" max="5382" width="11.875" style="45" customWidth="1"/>
    <col min="5383" max="5383" width="9.25" style="45" customWidth="1"/>
    <col min="5384" max="5631" width="14.875" style="45"/>
    <col min="5632" max="5632" width="3.25" style="45" customWidth="1"/>
    <col min="5633" max="5633" width="35" style="45" customWidth="1"/>
    <col min="5634" max="5635" width="9.25" style="45" customWidth="1"/>
    <col min="5636" max="5636" width="11.875" style="45" customWidth="1"/>
    <col min="5637" max="5637" width="9.25" style="45" customWidth="1"/>
    <col min="5638" max="5638" width="11.875" style="45" customWidth="1"/>
    <col min="5639" max="5639" width="9.25" style="45" customWidth="1"/>
    <col min="5640" max="5887" width="14.875" style="45"/>
    <col min="5888" max="5888" width="3.25" style="45" customWidth="1"/>
    <col min="5889" max="5889" width="35" style="45" customWidth="1"/>
    <col min="5890" max="5891" width="9.25" style="45" customWidth="1"/>
    <col min="5892" max="5892" width="11.875" style="45" customWidth="1"/>
    <col min="5893" max="5893" width="9.25" style="45" customWidth="1"/>
    <col min="5894" max="5894" width="11.875" style="45" customWidth="1"/>
    <col min="5895" max="5895" width="9.25" style="45" customWidth="1"/>
    <col min="5896" max="6143" width="14.875" style="45"/>
    <col min="6144" max="6144" width="3.25" style="45" customWidth="1"/>
    <col min="6145" max="6145" width="35" style="45" customWidth="1"/>
    <col min="6146" max="6147" width="9.25" style="45" customWidth="1"/>
    <col min="6148" max="6148" width="11.875" style="45" customWidth="1"/>
    <col min="6149" max="6149" width="9.25" style="45" customWidth="1"/>
    <col min="6150" max="6150" width="11.875" style="45" customWidth="1"/>
    <col min="6151" max="6151" width="9.25" style="45" customWidth="1"/>
    <col min="6152" max="6399" width="14.875" style="45"/>
    <col min="6400" max="6400" width="3.25" style="45" customWidth="1"/>
    <col min="6401" max="6401" width="35" style="45" customWidth="1"/>
    <col min="6402" max="6403" width="9.25" style="45" customWidth="1"/>
    <col min="6404" max="6404" width="11.875" style="45" customWidth="1"/>
    <col min="6405" max="6405" width="9.25" style="45" customWidth="1"/>
    <col min="6406" max="6406" width="11.875" style="45" customWidth="1"/>
    <col min="6407" max="6407" width="9.25" style="45" customWidth="1"/>
    <col min="6408" max="6655" width="14.875" style="45"/>
    <col min="6656" max="6656" width="3.25" style="45" customWidth="1"/>
    <col min="6657" max="6657" width="35" style="45" customWidth="1"/>
    <col min="6658" max="6659" width="9.25" style="45" customWidth="1"/>
    <col min="6660" max="6660" width="11.875" style="45" customWidth="1"/>
    <col min="6661" max="6661" width="9.25" style="45" customWidth="1"/>
    <col min="6662" max="6662" width="11.875" style="45" customWidth="1"/>
    <col min="6663" max="6663" width="9.25" style="45" customWidth="1"/>
    <col min="6664" max="6911" width="14.875" style="45"/>
    <col min="6912" max="6912" width="3.25" style="45" customWidth="1"/>
    <col min="6913" max="6913" width="35" style="45" customWidth="1"/>
    <col min="6914" max="6915" width="9.25" style="45" customWidth="1"/>
    <col min="6916" max="6916" width="11.875" style="45" customWidth="1"/>
    <col min="6917" max="6917" width="9.25" style="45" customWidth="1"/>
    <col min="6918" max="6918" width="11.875" style="45" customWidth="1"/>
    <col min="6919" max="6919" width="9.25" style="45" customWidth="1"/>
    <col min="6920" max="7167" width="14.875" style="45"/>
    <col min="7168" max="7168" width="3.25" style="45" customWidth="1"/>
    <col min="7169" max="7169" width="35" style="45" customWidth="1"/>
    <col min="7170" max="7171" width="9.25" style="45" customWidth="1"/>
    <col min="7172" max="7172" width="11.875" style="45" customWidth="1"/>
    <col min="7173" max="7173" width="9.25" style="45" customWidth="1"/>
    <col min="7174" max="7174" width="11.875" style="45" customWidth="1"/>
    <col min="7175" max="7175" width="9.25" style="45" customWidth="1"/>
    <col min="7176" max="7423" width="14.875" style="45"/>
    <col min="7424" max="7424" width="3.25" style="45" customWidth="1"/>
    <col min="7425" max="7425" width="35" style="45" customWidth="1"/>
    <col min="7426" max="7427" width="9.25" style="45" customWidth="1"/>
    <col min="7428" max="7428" width="11.875" style="45" customWidth="1"/>
    <col min="7429" max="7429" width="9.25" style="45" customWidth="1"/>
    <col min="7430" max="7430" width="11.875" style="45" customWidth="1"/>
    <col min="7431" max="7431" width="9.25" style="45" customWidth="1"/>
    <col min="7432" max="7679" width="14.875" style="45"/>
    <col min="7680" max="7680" width="3.25" style="45" customWidth="1"/>
    <col min="7681" max="7681" width="35" style="45" customWidth="1"/>
    <col min="7682" max="7683" width="9.25" style="45" customWidth="1"/>
    <col min="7684" max="7684" width="11.875" style="45" customWidth="1"/>
    <col min="7685" max="7685" width="9.25" style="45" customWidth="1"/>
    <col min="7686" max="7686" width="11.875" style="45" customWidth="1"/>
    <col min="7687" max="7687" width="9.25" style="45" customWidth="1"/>
    <col min="7688" max="7935" width="14.875" style="45"/>
    <col min="7936" max="7936" width="3.25" style="45" customWidth="1"/>
    <col min="7937" max="7937" width="35" style="45" customWidth="1"/>
    <col min="7938" max="7939" width="9.25" style="45" customWidth="1"/>
    <col min="7940" max="7940" width="11.875" style="45" customWidth="1"/>
    <col min="7941" max="7941" width="9.25" style="45" customWidth="1"/>
    <col min="7942" max="7942" width="11.875" style="45" customWidth="1"/>
    <col min="7943" max="7943" width="9.25" style="45" customWidth="1"/>
    <col min="7944" max="8191" width="14.875" style="45"/>
    <col min="8192" max="8192" width="3.25" style="45" customWidth="1"/>
    <col min="8193" max="8193" width="35" style="45" customWidth="1"/>
    <col min="8194" max="8195" width="9.25" style="45" customWidth="1"/>
    <col min="8196" max="8196" width="11.875" style="45" customWidth="1"/>
    <col min="8197" max="8197" width="9.25" style="45" customWidth="1"/>
    <col min="8198" max="8198" width="11.875" style="45" customWidth="1"/>
    <col min="8199" max="8199" width="9.25" style="45" customWidth="1"/>
    <col min="8200" max="8447" width="14.875" style="45"/>
    <col min="8448" max="8448" width="3.25" style="45" customWidth="1"/>
    <col min="8449" max="8449" width="35" style="45" customWidth="1"/>
    <col min="8450" max="8451" width="9.25" style="45" customWidth="1"/>
    <col min="8452" max="8452" width="11.875" style="45" customWidth="1"/>
    <col min="8453" max="8453" width="9.25" style="45" customWidth="1"/>
    <col min="8454" max="8454" width="11.875" style="45" customWidth="1"/>
    <col min="8455" max="8455" width="9.25" style="45" customWidth="1"/>
    <col min="8456" max="8703" width="14.875" style="45"/>
    <col min="8704" max="8704" width="3.25" style="45" customWidth="1"/>
    <col min="8705" max="8705" width="35" style="45" customWidth="1"/>
    <col min="8706" max="8707" width="9.25" style="45" customWidth="1"/>
    <col min="8708" max="8708" width="11.875" style="45" customWidth="1"/>
    <col min="8709" max="8709" width="9.25" style="45" customWidth="1"/>
    <col min="8710" max="8710" width="11.875" style="45" customWidth="1"/>
    <col min="8711" max="8711" width="9.25" style="45" customWidth="1"/>
    <col min="8712" max="8959" width="14.875" style="45"/>
    <col min="8960" max="8960" width="3.25" style="45" customWidth="1"/>
    <col min="8961" max="8961" width="35" style="45" customWidth="1"/>
    <col min="8962" max="8963" width="9.25" style="45" customWidth="1"/>
    <col min="8964" max="8964" width="11.875" style="45" customWidth="1"/>
    <col min="8965" max="8965" width="9.25" style="45" customWidth="1"/>
    <col min="8966" max="8966" width="11.875" style="45" customWidth="1"/>
    <col min="8967" max="8967" width="9.25" style="45" customWidth="1"/>
    <col min="8968" max="9215" width="14.875" style="45"/>
    <col min="9216" max="9216" width="3.25" style="45" customWidth="1"/>
    <col min="9217" max="9217" width="35" style="45" customWidth="1"/>
    <col min="9218" max="9219" width="9.25" style="45" customWidth="1"/>
    <col min="9220" max="9220" width="11.875" style="45" customWidth="1"/>
    <col min="9221" max="9221" width="9.25" style="45" customWidth="1"/>
    <col min="9222" max="9222" width="11.875" style="45" customWidth="1"/>
    <col min="9223" max="9223" width="9.25" style="45" customWidth="1"/>
    <col min="9224" max="9471" width="14.875" style="45"/>
    <col min="9472" max="9472" width="3.25" style="45" customWidth="1"/>
    <col min="9473" max="9473" width="35" style="45" customWidth="1"/>
    <col min="9474" max="9475" width="9.25" style="45" customWidth="1"/>
    <col min="9476" max="9476" width="11.875" style="45" customWidth="1"/>
    <col min="9477" max="9477" width="9.25" style="45" customWidth="1"/>
    <col min="9478" max="9478" width="11.875" style="45" customWidth="1"/>
    <col min="9479" max="9479" width="9.25" style="45" customWidth="1"/>
    <col min="9480" max="9727" width="14.875" style="45"/>
    <col min="9728" max="9728" width="3.25" style="45" customWidth="1"/>
    <col min="9729" max="9729" width="35" style="45" customWidth="1"/>
    <col min="9730" max="9731" width="9.25" style="45" customWidth="1"/>
    <col min="9732" max="9732" width="11.875" style="45" customWidth="1"/>
    <col min="9733" max="9733" width="9.25" style="45" customWidth="1"/>
    <col min="9734" max="9734" width="11.875" style="45" customWidth="1"/>
    <col min="9735" max="9735" width="9.25" style="45" customWidth="1"/>
    <col min="9736" max="9983" width="14.875" style="45"/>
    <col min="9984" max="9984" width="3.25" style="45" customWidth="1"/>
    <col min="9985" max="9985" width="35" style="45" customWidth="1"/>
    <col min="9986" max="9987" width="9.25" style="45" customWidth="1"/>
    <col min="9988" max="9988" width="11.875" style="45" customWidth="1"/>
    <col min="9989" max="9989" width="9.25" style="45" customWidth="1"/>
    <col min="9990" max="9990" width="11.875" style="45" customWidth="1"/>
    <col min="9991" max="9991" width="9.25" style="45" customWidth="1"/>
    <col min="9992" max="10239" width="14.875" style="45"/>
    <col min="10240" max="10240" width="3.25" style="45" customWidth="1"/>
    <col min="10241" max="10241" width="35" style="45" customWidth="1"/>
    <col min="10242" max="10243" width="9.25" style="45" customWidth="1"/>
    <col min="10244" max="10244" width="11.875" style="45" customWidth="1"/>
    <col min="10245" max="10245" width="9.25" style="45" customWidth="1"/>
    <col min="10246" max="10246" width="11.875" style="45" customWidth="1"/>
    <col min="10247" max="10247" width="9.25" style="45" customWidth="1"/>
    <col min="10248" max="10495" width="14.875" style="45"/>
    <col min="10496" max="10496" width="3.25" style="45" customWidth="1"/>
    <col min="10497" max="10497" width="35" style="45" customWidth="1"/>
    <col min="10498" max="10499" width="9.25" style="45" customWidth="1"/>
    <col min="10500" max="10500" width="11.875" style="45" customWidth="1"/>
    <col min="10501" max="10501" width="9.25" style="45" customWidth="1"/>
    <col min="10502" max="10502" width="11.875" style="45" customWidth="1"/>
    <col min="10503" max="10503" width="9.25" style="45" customWidth="1"/>
    <col min="10504" max="10751" width="14.875" style="45"/>
    <col min="10752" max="10752" width="3.25" style="45" customWidth="1"/>
    <col min="10753" max="10753" width="35" style="45" customWidth="1"/>
    <col min="10754" max="10755" width="9.25" style="45" customWidth="1"/>
    <col min="10756" max="10756" width="11.875" style="45" customWidth="1"/>
    <col min="10757" max="10757" width="9.25" style="45" customWidth="1"/>
    <col min="10758" max="10758" width="11.875" style="45" customWidth="1"/>
    <col min="10759" max="10759" width="9.25" style="45" customWidth="1"/>
    <col min="10760" max="11007" width="14.875" style="45"/>
    <col min="11008" max="11008" width="3.25" style="45" customWidth="1"/>
    <col min="11009" max="11009" width="35" style="45" customWidth="1"/>
    <col min="11010" max="11011" width="9.25" style="45" customWidth="1"/>
    <col min="11012" max="11012" width="11.875" style="45" customWidth="1"/>
    <col min="11013" max="11013" width="9.25" style="45" customWidth="1"/>
    <col min="11014" max="11014" width="11.875" style="45" customWidth="1"/>
    <col min="11015" max="11015" width="9.25" style="45" customWidth="1"/>
    <col min="11016" max="11263" width="14.875" style="45"/>
    <col min="11264" max="11264" width="3.25" style="45" customWidth="1"/>
    <col min="11265" max="11265" width="35" style="45" customWidth="1"/>
    <col min="11266" max="11267" width="9.25" style="45" customWidth="1"/>
    <col min="11268" max="11268" width="11.875" style="45" customWidth="1"/>
    <col min="11269" max="11269" width="9.25" style="45" customWidth="1"/>
    <col min="11270" max="11270" width="11.875" style="45" customWidth="1"/>
    <col min="11271" max="11271" width="9.25" style="45" customWidth="1"/>
    <col min="11272" max="11519" width="14.875" style="45"/>
    <col min="11520" max="11520" width="3.25" style="45" customWidth="1"/>
    <col min="11521" max="11521" width="35" style="45" customWidth="1"/>
    <col min="11522" max="11523" width="9.25" style="45" customWidth="1"/>
    <col min="11524" max="11524" width="11.875" style="45" customWidth="1"/>
    <col min="11525" max="11525" width="9.25" style="45" customWidth="1"/>
    <col min="11526" max="11526" width="11.875" style="45" customWidth="1"/>
    <col min="11527" max="11527" width="9.25" style="45" customWidth="1"/>
    <col min="11528" max="11775" width="14.875" style="45"/>
    <col min="11776" max="11776" width="3.25" style="45" customWidth="1"/>
    <col min="11777" max="11777" width="35" style="45" customWidth="1"/>
    <col min="11778" max="11779" width="9.25" style="45" customWidth="1"/>
    <col min="11780" max="11780" width="11.875" style="45" customWidth="1"/>
    <col min="11781" max="11781" width="9.25" style="45" customWidth="1"/>
    <col min="11782" max="11782" width="11.875" style="45" customWidth="1"/>
    <col min="11783" max="11783" width="9.25" style="45" customWidth="1"/>
    <col min="11784" max="12031" width="14.875" style="45"/>
    <col min="12032" max="12032" width="3.25" style="45" customWidth="1"/>
    <col min="12033" max="12033" width="35" style="45" customWidth="1"/>
    <col min="12034" max="12035" width="9.25" style="45" customWidth="1"/>
    <col min="12036" max="12036" width="11.875" style="45" customWidth="1"/>
    <col min="12037" max="12037" width="9.25" style="45" customWidth="1"/>
    <col min="12038" max="12038" width="11.875" style="45" customWidth="1"/>
    <col min="12039" max="12039" width="9.25" style="45" customWidth="1"/>
    <col min="12040" max="12287" width="14.875" style="45"/>
    <col min="12288" max="12288" width="3.25" style="45" customWidth="1"/>
    <col min="12289" max="12289" width="35" style="45" customWidth="1"/>
    <col min="12290" max="12291" width="9.25" style="45" customWidth="1"/>
    <col min="12292" max="12292" width="11.875" style="45" customWidth="1"/>
    <col min="12293" max="12293" width="9.25" style="45" customWidth="1"/>
    <col min="12294" max="12294" width="11.875" style="45" customWidth="1"/>
    <col min="12295" max="12295" width="9.25" style="45" customWidth="1"/>
    <col min="12296" max="12543" width="14.875" style="45"/>
    <col min="12544" max="12544" width="3.25" style="45" customWidth="1"/>
    <col min="12545" max="12545" width="35" style="45" customWidth="1"/>
    <col min="12546" max="12547" width="9.25" style="45" customWidth="1"/>
    <col min="12548" max="12548" width="11.875" style="45" customWidth="1"/>
    <col min="12549" max="12549" width="9.25" style="45" customWidth="1"/>
    <col min="12550" max="12550" width="11.875" style="45" customWidth="1"/>
    <col min="12551" max="12551" width="9.25" style="45" customWidth="1"/>
    <col min="12552" max="12799" width="14.875" style="45"/>
    <col min="12800" max="12800" width="3.25" style="45" customWidth="1"/>
    <col min="12801" max="12801" width="35" style="45" customWidth="1"/>
    <col min="12802" max="12803" width="9.25" style="45" customWidth="1"/>
    <col min="12804" max="12804" width="11.875" style="45" customWidth="1"/>
    <col min="12805" max="12805" width="9.25" style="45" customWidth="1"/>
    <col min="12806" max="12806" width="11.875" style="45" customWidth="1"/>
    <col min="12807" max="12807" width="9.25" style="45" customWidth="1"/>
    <col min="12808" max="13055" width="14.875" style="45"/>
    <col min="13056" max="13056" width="3.25" style="45" customWidth="1"/>
    <col min="13057" max="13057" width="35" style="45" customWidth="1"/>
    <col min="13058" max="13059" width="9.25" style="45" customWidth="1"/>
    <col min="13060" max="13060" width="11.875" style="45" customWidth="1"/>
    <col min="13061" max="13061" width="9.25" style="45" customWidth="1"/>
    <col min="13062" max="13062" width="11.875" style="45" customWidth="1"/>
    <col min="13063" max="13063" width="9.25" style="45" customWidth="1"/>
    <col min="13064" max="13311" width="14.875" style="45"/>
    <col min="13312" max="13312" width="3.25" style="45" customWidth="1"/>
    <col min="13313" max="13313" width="35" style="45" customWidth="1"/>
    <col min="13314" max="13315" width="9.25" style="45" customWidth="1"/>
    <col min="13316" max="13316" width="11.875" style="45" customWidth="1"/>
    <col min="13317" max="13317" width="9.25" style="45" customWidth="1"/>
    <col min="13318" max="13318" width="11.875" style="45" customWidth="1"/>
    <col min="13319" max="13319" width="9.25" style="45" customWidth="1"/>
    <col min="13320" max="13567" width="14.875" style="45"/>
    <col min="13568" max="13568" width="3.25" style="45" customWidth="1"/>
    <col min="13569" max="13569" width="35" style="45" customWidth="1"/>
    <col min="13570" max="13571" width="9.25" style="45" customWidth="1"/>
    <col min="13572" max="13572" width="11.875" style="45" customWidth="1"/>
    <col min="13573" max="13573" width="9.25" style="45" customWidth="1"/>
    <col min="13574" max="13574" width="11.875" style="45" customWidth="1"/>
    <col min="13575" max="13575" width="9.25" style="45" customWidth="1"/>
    <col min="13576" max="13823" width="14.875" style="45"/>
    <col min="13824" max="13824" width="3.25" style="45" customWidth="1"/>
    <col min="13825" max="13825" width="35" style="45" customWidth="1"/>
    <col min="13826" max="13827" width="9.25" style="45" customWidth="1"/>
    <col min="13828" max="13828" width="11.875" style="45" customWidth="1"/>
    <col min="13829" max="13829" width="9.25" style="45" customWidth="1"/>
    <col min="13830" max="13830" width="11.875" style="45" customWidth="1"/>
    <col min="13831" max="13831" width="9.25" style="45" customWidth="1"/>
    <col min="13832" max="14079" width="14.875" style="45"/>
    <col min="14080" max="14080" width="3.25" style="45" customWidth="1"/>
    <col min="14081" max="14081" width="35" style="45" customWidth="1"/>
    <col min="14082" max="14083" width="9.25" style="45" customWidth="1"/>
    <col min="14084" max="14084" width="11.875" style="45" customWidth="1"/>
    <col min="14085" max="14085" width="9.25" style="45" customWidth="1"/>
    <col min="14086" max="14086" width="11.875" style="45" customWidth="1"/>
    <col min="14087" max="14087" width="9.25" style="45" customWidth="1"/>
    <col min="14088" max="14335" width="14.875" style="45"/>
    <col min="14336" max="14336" width="3.25" style="45" customWidth="1"/>
    <col min="14337" max="14337" width="35" style="45" customWidth="1"/>
    <col min="14338" max="14339" width="9.25" style="45" customWidth="1"/>
    <col min="14340" max="14340" width="11.875" style="45" customWidth="1"/>
    <col min="14341" max="14341" width="9.25" style="45" customWidth="1"/>
    <col min="14342" max="14342" width="11.875" style="45" customWidth="1"/>
    <col min="14343" max="14343" width="9.25" style="45" customWidth="1"/>
    <col min="14344" max="14591" width="14.875" style="45"/>
    <col min="14592" max="14592" width="3.25" style="45" customWidth="1"/>
    <col min="14593" max="14593" width="35" style="45" customWidth="1"/>
    <col min="14594" max="14595" width="9.25" style="45" customWidth="1"/>
    <col min="14596" max="14596" width="11.875" style="45" customWidth="1"/>
    <col min="14597" max="14597" width="9.25" style="45" customWidth="1"/>
    <col min="14598" max="14598" width="11.875" style="45" customWidth="1"/>
    <col min="14599" max="14599" width="9.25" style="45" customWidth="1"/>
    <col min="14600" max="14847" width="14.875" style="45"/>
    <col min="14848" max="14848" width="3.25" style="45" customWidth="1"/>
    <col min="14849" max="14849" width="35" style="45" customWidth="1"/>
    <col min="14850" max="14851" width="9.25" style="45" customWidth="1"/>
    <col min="14852" max="14852" width="11.875" style="45" customWidth="1"/>
    <col min="14853" max="14853" width="9.25" style="45" customWidth="1"/>
    <col min="14854" max="14854" width="11.875" style="45" customWidth="1"/>
    <col min="14855" max="14855" width="9.25" style="45" customWidth="1"/>
    <col min="14856" max="15103" width="14.875" style="45"/>
    <col min="15104" max="15104" width="3.25" style="45" customWidth="1"/>
    <col min="15105" max="15105" width="35" style="45" customWidth="1"/>
    <col min="15106" max="15107" width="9.25" style="45" customWidth="1"/>
    <col min="15108" max="15108" width="11.875" style="45" customWidth="1"/>
    <col min="15109" max="15109" width="9.25" style="45" customWidth="1"/>
    <col min="15110" max="15110" width="11.875" style="45" customWidth="1"/>
    <col min="15111" max="15111" width="9.25" style="45" customWidth="1"/>
    <col min="15112" max="15359" width="14.875" style="45"/>
    <col min="15360" max="15360" width="3.25" style="45" customWidth="1"/>
    <col min="15361" max="15361" width="35" style="45" customWidth="1"/>
    <col min="15362" max="15363" width="9.25" style="45" customWidth="1"/>
    <col min="15364" max="15364" width="11.875" style="45" customWidth="1"/>
    <col min="15365" max="15365" width="9.25" style="45" customWidth="1"/>
    <col min="15366" max="15366" width="11.875" style="45" customWidth="1"/>
    <col min="15367" max="15367" width="9.25" style="45" customWidth="1"/>
    <col min="15368" max="15615" width="14.875" style="45"/>
    <col min="15616" max="15616" width="3.25" style="45" customWidth="1"/>
    <col min="15617" max="15617" width="35" style="45" customWidth="1"/>
    <col min="15618" max="15619" width="9.25" style="45" customWidth="1"/>
    <col min="15620" max="15620" width="11.875" style="45" customWidth="1"/>
    <col min="15621" max="15621" width="9.25" style="45" customWidth="1"/>
    <col min="15622" max="15622" width="11.875" style="45" customWidth="1"/>
    <col min="15623" max="15623" width="9.25" style="45" customWidth="1"/>
    <col min="15624" max="15871" width="14.875" style="45"/>
    <col min="15872" max="15872" width="3.25" style="45" customWidth="1"/>
    <col min="15873" max="15873" width="35" style="45" customWidth="1"/>
    <col min="15874" max="15875" width="9.25" style="45" customWidth="1"/>
    <col min="15876" max="15876" width="11.875" style="45" customWidth="1"/>
    <col min="15877" max="15877" width="9.25" style="45" customWidth="1"/>
    <col min="15878" max="15878" width="11.875" style="45" customWidth="1"/>
    <col min="15879" max="15879" width="9.25" style="45" customWidth="1"/>
    <col min="15880" max="16127" width="14.875" style="45"/>
    <col min="16128" max="16128" width="3.25" style="45" customWidth="1"/>
    <col min="16129" max="16129" width="35" style="45" customWidth="1"/>
    <col min="16130" max="16131" width="9.25" style="45" customWidth="1"/>
    <col min="16132" max="16132" width="11.875" style="45" customWidth="1"/>
    <col min="16133" max="16133" width="9.25" style="45" customWidth="1"/>
    <col min="16134" max="16134" width="11.875" style="45" customWidth="1"/>
    <col min="16135" max="16135" width="9.25" style="45" customWidth="1"/>
    <col min="16136" max="16384" width="14.875" style="45"/>
  </cols>
  <sheetData>
    <row r="1" spans="2:13" ht="57.75" customHeight="1">
      <c r="B1" s="93"/>
      <c r="C1" s="94"/>
      <c r="D1" s="1"/>
      <c r="E1" s="1"/>
      <c r="F1" s="2"/>
      <c r="G1" s="1"/>
      <c r="H1" s="95"/>
      <c r="I1" s="95"/>
      <c r="J1" s="1"/>
      <c r="K1" s="1"/>
      <c r="L1" s="1"/>
      <c r="M1" s="1"/>
    </row>
    <row r="2" spans="2:13" ht="15.75" customHeight="1">
      <c r="B2" s="96" t="s">
        <v>105</v>
      </c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</row>
    <row r="3" spans="2:13" ht="26.25">
      <c r="B3" s="97" t="s">
        <v>108</v>
      </c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</row>
    <row r="4" spans="2:13" ht="13.5" customHeight="1">
      <c r="B4" s="4"/>
      <c r="C4" s="5"/>
      <c r="D4" s="5"/>
      <c r="E4" s="5"/>
      <c r="F4" s="5"/>
      <c r="G4" s="5"/>
      <c r="H4" s="5"/>
      <c r="I4" s="5"/>
    </row>
    <row r="5" spans="2:13" ht="33" customHeight="1">
      <c r="B5" s="98" t="s">
        <v>106</v>
      </c>
      <c r="C5" s="98"/>
      <c r="D5" s="98"/>
      <c r="E5" s="98"/>
      <c r="F5" s="98"/>
      <c r="G5" s="98"/>
      <c r="H5" s="98"/>
      <c r="I5" s="98"/>
      <c r="J5" s="98"/>
      <c r="K5" s="98"/>
      <c r="L5" s="98"/>
      <c r="M5" s="98"/>
    </row>
    <row r="6" spans="2:13" ht="14.25" customHeight="1">
      <c r="B6" s="6"/>
      <c r="C6" s="7"/>
      <c r="D6" s="8"/>
      <c r="E6" s="8"/>
      <c r="F6" s="8"/>
      <c r="G6" s="8"/>
      <c r="H6" s="88"/>
      <c r="I6" s="89"/>
    </row>
    <row r="7" spans="2:13" ht="13.5" customHeight="1">
      <c r="B7" s="99" t="s">
        <v>110</v>
      </c>
      <c r="C7" s="100"/>
      <c r="D7" s="100"/>
      <c r="E7" s="100"/>
      <c r="F7" s="100"/>
      <c r="G7" s="100"/>
      <c r="H7" s="100"/>
      <c r="I7" s="100"/>
      <c r="K7" s="78"/>
      <c r="L7" s="78"/>
      <c r="M7" s="78"/>
    </row>
    <row r="8" spans="2:13" s="49" customFormat="1" ht="13.5" customHeight="1" thickBot="1">
      <c r="B8" s="63" t="s">
        <v>122</v>
      </c>
      <c r="C8" s="53"/>
      <c r="D8" s="53"/>
      <c r="E8" s="53"/>
      <c r="F8" s="53"/>
      <c r="G8" s="53"/>
      <c r="H8" s="53"/>
      <c r="I8" s="53"/>
      <c r="K8" s="29"/>
      <c r="L8" s="29"/>
      <c r="M8" s="29"/>
    </row>
    <row r="9" spans="2:13" ht="11.25" customHeight="1" thickBot="1">
      <c r="B9" s="101" t="s">
        <v>87</v>
      </c>
      <c r="C9" s="103" t="s">
        <v>88</v>
      </c>
      <c r="D9" s="80" t="s">
        <v>127</v>
      </c>
      <c r="E9" s="81"/>
      <c r="F9" s="80" t="s">
        <v>124</v>
      </c>
      <c r="G9" s="81"/>
      <c r="H9" s="84" t="s">
        <v>125</v>
      </c>
      <c r="I9" s="85"/>
      <c r="J9" s="51"/>
      <c r="K9" s="105" t="s">
        <v>100</v>
      </c>
      <c r="L9" s="106"/>
      <c r="M9" s="107"/>
    </row>
    <row r="10" spans="2:13" ht="16.5" customHeight="1" thickBot="1">
      <c r="B10" s="102"/>
      <c r="C10" s="104"/>
      <c r="D10" s="82"/>
      <c r="E10" s="83"/>
      <c r="F10" s="82"/>
      <c r="G10" s="83"/>
      <c r="H10" s="86"/>
      <c r="I10" s="87"/>
      <c r="J10" s="50"/>
      <c r="K10" s="90" t="s">
        <v>109</v>
      </c>
      <c r="L10" s="91"/>
      <c r="M10" s="92"/>
    </row>
    <row r="11" spans="2:13" ht="15" customHeight="1" thickBot="1">
      <c r="B11" s="54">
        <v>1</v>
      </c>
      <c r="C11" s="55"/>
      <c r="D11" s="108">
        <f>L36</f>
        <v>0</v>
      </c>
      <c r="E11" s="109"/>
      <c r="F11" s="108">
        <v>0</v>
      </c>
      <c r="G11" s="109"/>
      <c r="H11" s="110">
        <f>D11+F11</f>
        <v>0</v>
      </c>
      <c r="I11" s="111"/>
      <c r="J11" s="50"/>
      <c r="K11" s="90"/>
      <c r="L11" s="91"/>
      <c r="M11" s="92"/>
    </row>
    <row r="12" spans="2:13" ht="15" customHeight="1" thickBot="1">
      <c r="B12" s="56">
        <v>2</v>
      </c>
      <c r="C12" s="57"/>
      <c r="D12" s="118">
        <f>L42</f>
        <v>0</v>
      </c>
      <c r="E12" s="119"/>
      <c r="F12" s="118">
        <v>0</v>
      </c>
      <c r="G12" s="119"/>
      <c r="H12" s="110">
        <f t="shared" ref="H12:H13" si="0">D12+F12</f>
        <v>0</v>
      </c>
      <c r="I12" s="111"/>
      <c r="J12" s="50"/>
      <c r="K12" s="90"/>
      <c r="L12" s="91"/>
      <c r="M12" s="92"/>
    </row>
    <row r="13" spans="2:13" ht="15" customHeight="1" thickBot="1">
      <c r="B13" s="54">
        <v>3</v>
      </c>
      <c r="C13" s="55"/>
      <c r="D13" s="108">
        <f>L48</f>
        <v>0</v>
      </c>
      <c r="E13" s="109"/>
      <c r="F13" s="108">
        <v>0</v>
      </c>
      <c r="G13" s="109"/>
      <c r="H13" s="110">
        <f t="shared" si="0"/>
        <v>0</v>
      </c>
      <c r="I13" s="111"/>
      <c r="J13" s="50"/>
      <c r="K13" s="90"/>
      <c r="L13" s="91"/>
      <c r="M13" s="92"/>
    </row>
    <row r="14" spans="2:13" ht="14.25" customHeight="1" thickTop="1" thickBot="1">
      <c r="B14" s="112" t="s">
        <v>111</v>
      </c>
      <c r="C14" s="113"/>
      <c r="D14" s="114">
        <f>SUM(D11:E13)</f>
        <v>0</v>
      </c>
      <c r="E14" s="115"/>
      <c r="F14" s="114">
        <f>SUM(F11:G13)</f>
        <v>0</v>
      </c>
      <c r="G14" s="115"/>
      <c r="H14" s="116">
        <f>SUM(H11:I13)</f>
        <v>0</v>
      </c>
      <c r="I14" s="117"/>
      <c r="J14" s="50"/>
      <c r="K14" s="90"/>
      <c r="L14" s="91"/>
      <c r="M14" s="92"/>
    </row>
    <row r="15" spans="2:13" ht="15" customHeight="1" thickBot="1">
      <c r="B15" s="58"/>
      <c r="C15" s="59"/>
      <c r="D15" s="58"/>
      <c r="E15" s="58"/>
      <c r="F15" s="60"/>
      <c r="G15" s="58"/>
      <c r="H15" s="61"/>
      <c r="I15" s="60"/>
      <c r="J15" s="50"/>
      <c r="K15" s="90"/>
      <c r="L15" s="91"/>
      <c r="M15" s="92"/>
    </row>
    <row r="16" spans="2:13" ht="15" customHeight="1" thickBot="1">
      <c r="B16" s="122" t="s">
        <v>123</v>
      </c>
      <c r="C16" s="122"/>
      <c r="D16" s="122"/>
      <c r="E16" s="122"/>
      <c r="F16" s="122"/>
      <c r="G16" s="122"/>
      <c r="H16" s="122"/>
      <c r="I16" s="122"/>
      <c r="J16" s="50"/>
      <c r="K16" s="90"/>
      <c r="L16" s="91"/>
      <c r="M16" s="92"/>
    </row>
    <row r="17" spans="2:13" ht="15" customHeight="1" thickBot="1">
      <c r="B17" s="101" t="s">
        <v>87</v>
      </c>
      <c r="C17" s="103" t="s">
        <v>88</v>
      </c>
      <c r="D17" s="80" t="s">
        <v>127</v>
      </c>
      <c r="E17" s="81"/>
      <c r="F17" s="80" t="s">
        <v>124</v>
      </c>
      <c r="G17" s="81"/>
      <c r="H17" s="84" t="s">
        <v>126</v>
      </c>
      <c r="I17" s="85"/>
      <c r="J17" s="50"/>
      <c r="K17" s="90"/>
      <c r="L17" s="91"/>
      <c r="M17" s="92"/>
    </row>
    <row r="18" spans="2:13" ht="15" customHeight="1" thickBot="1">
      <c r="B18" s="102"/>
      <c r="C18" s="104"/>
      <c r="D18" s="82"/>
      <c r="E18" s="83"/>
      <c r="F18" s="82"/>
      <c r="G18" s="83"/>
      <c r="H18" s="86"/>
      <c r="I18" s="87"/>
      <c r="J18" s="50"/>
      <c r="K18" s="90"/>
      <c r="L18" s="91"/>
      <c r="M18" s="92"/>
    </row>
    <row r="19" spans="2:13" ht="15" customHeight="1" thickBot="1">
      <c r="B19" s="54">
        <v>1</v>
      </c>
      <c r="C19" s="55"/>
      <c r="D19" s="108">
        <f>L44</f>
        <v>0</v>
      </c>
      <c r="E19" s="109"/>
      <c r="F19" s="108">
        <v>0</v>
      </c>
      <c r="G19" s="109"/>
      <c r="H19" s="110">
        <f>D19+F19</f>
        <v>0</v>
      </c>
      <c r="I19" s="111"/>
      <c r="J19" s="50"/>
      <c r="K19" s="90"/>
      <c r="L19" s="91"/>
      <c r="M19" s="92"/>
    </row>
    <row r="20" spans="2:13" ht="15" customHeight="1" thickBot="1">
      <c r="B20" s="56">
        <v>2</v>
      </c>
      <c r="C20" s="57"/>
      <c r="D20" s="118">
        <f>L50</f>
        <v>0</v>
      </c>
      <c r="E20" s="119"/>
      <c r="F20" s="118">
        <v>0</v>
      </c>
      <c r="G20" s="119"/>
      <c r="H20" s="110">
        <f t="shared" ref="H20:H21" si="1">D20+F20</f>
        <v>0</v>
      </c>
      <c r="I20" s="111"/>
      <c r="J20" s="50"/>
      <c r="K20" s="90"/>
      <c r="L20" s="91"/>
      <c r="M20" s="92"/>
    </row>
    <row r="21" spans="2:13" ht="13.5" customHeight="1" thickBot="1">
      <c r="B21" s="54">
        <v>3</v>
      </c>
      <c r="C21" s="55"/>
      <c r="D21" s="108">
        <f>L56</f>
        <v>0</v>
      </c>
      <c r="E21" s="109"/>
      <c r="F21" s="108">
        <v>0</v>
      </c>
      <c r="G21" s="109"/>
      <c r="H21" s="110">
        <f t="shared" si="1"/>
        <v>0</v>
      </c>
      <c r="I21" s="111"/>
      <c r="J21" s="50"/>
      <c r="K21" s="90"/>
      <c r="L21" s="91"/>
      <c r="M21" s="92"/>
    </row>
    <row r="22" spans="2:13" ht="13.5" customHeight="1" thickTop="1" thickBot="1">
      <c r="B22" s="112" t="s">
        <v>111</v>
      </c>
      <c r="C22" s="113"/>
      <c r="D22" s="114">
        <f>SUM(D19:E21)</f>
        <v>0</v>
      </c>
      <c r="E22" s="115"/>
      <c r="F22" s="114">
        <f>SUM(F19:G21)</f>
        <v>0</v>
      </c>
      <c r="G22" s="115"/>
      <c r="H22" s="116">
        <f>SUM(H19:I21)</f>
        <v>0</v>
      </c>
      <c r="I22" s="117"/>
      <c r="J22" s="50"/>
      <c r="K22" s="90"/>
      <c r="L22" s="91"/>
      <c r="M22" s="92"/>
    </row>
    <row r="23" spans="2:13" ht="13.5" customHeight="1" thickBot="1">
      <c r="B23" s="152" t="s">
        <v>112</v>
      </c>
      <c r="C23" s="152"/>
      <c r="D23" s="152"/>
      <c r="E23" s="152"/>
      <c r="F23" s="152"/>
      <c r="G23" s="152"/>
      <c r="H23" s="152"/>
      <c r="I23" s="152"/>
      <c r="J23" s="50"/>
      <c r="K23" s="90"/>
      <c r="L23" s="91"/>
      <c r="M23" s="92"/>
    </row>
    <row r="24" spans="2:13" ht="12" customHeight="1" thickBot="1">
      <c r="B24" s="153"/>
      <c r="C24" s="153"/>
      <c r="D24" s="153"/>
      <c r="E24" s="153"/>
      <c r="F24" s="153"/>
      <c r="G24" s="153"/>
      <c r="H24" s="153"/>
      <c r="I24" s="153"/>
      <c r="J24" s="50"/>
      <c r="K24" s="90"/>
      <c r="L24" s="91"/>
      <c r="M24" s="92"/>
    </row>
    <row r="25" spans="2:13" ht="18.75" customHeight="1" thickBot="1">
      <c r="B25" s="62" t="s">
        <v>113</v>
      </c>
      <c r="C25" s="46"/>
      <c r="D25" s="46"/>
      <c r="E25" s="46"/>
      <c r="F25" s="46"/>
      <c r="G25" s="46"/>
      <c r="H25" s="46"/>
      <c r="I25" s="46"/>
      <c r="J25" s="50"/>
      <c r="K25" s="90"/>
      <c r="L25" s="91"/>
      <c r="M25" s="92"/>
    </row>
    <row r="26" spans="2:13" s="48" customFormat="1" ht="18.75" customHeight="1">
      <c r="B26" s="47"/>
      <c r="C26" s="47"/>
      <c r="D26" s="47"/>
      <c r="E26" s="47"/>
      <c r="F26" s="47"/>
      <c r="G26" s="47"/>
      <c r="H26" s="47"/>
      <c r="I26" s="47"/>
      <c r="J26" s="50"/>
      <c r="K26" s="52"/>
      <c r="L26" s="52"/>
      <c r="M26" s="52"/>
    </row>
    <row r="27" spans="2:13" ht="13.5">
      <c r="B27" s="63"/>
      <c r="C27" s="63"/>
      <c r="D27" s="63"/>
      <c r="E27" s="63"/>
      <c r="F27" s="63"/>
      <c r="G27" s="63"/>
      <c r="H27" s="63"/>
      <c r="I27" s="63"/>
      <c r="J27" s="58"/>
      <c r="K27" s="58"/>
      <c r="L27" s="64" t="s">
        <v>91</v>
      </c>
      <c r="M27" s="79">
        <v>480</v>
      </c>
    </row>
    <row r="28" spans="2:13" ht="13.5" customHeight="1" thickBot="1">
      <c r="B28" s="58"/>
      <c r="C28" s="58"/>
      <c r="D28" s="58"/>
      <c r="E28" s="58"/>
      <c r="F28" s="58"/>
      <c r="G28" s="58"/>
      <c r="H28" s="58"/>
      <c r="I28" s="58"/>
      <c r="J28" s="58"/>
      <c r="K28" s="58"/>
      <c r="L28" s="58"/>
      <c r="M28" s="65" t="s">
        <v>114</v>
      </c>
    </row>
    <row r="29" spans="2:13" ht="15" customHeight="1">
      <c r="B29" s="123" t="s">
        <v>115</v>
      </c>
      <c r="C29" s="125" t="s">
        <v>116</v>
      </c>
      <c r="D29" s="127" t="s">
        <v>117</v>
      </c>
      <c r="E29" s="127" t="s">
        <v>118</v>
      </c>
      <c r="F29" s="129" t="s">
        <v>119</v>
      </c>
      <c r="G29" s="130"/>
      <c r="H29" s="130"/>
      <c r="I29" s="130"/>
      <c r="J29" s="129" t="s">
        <v>90</v>
      </c>
      <c r="K29" s="130"/>
      <c r="L29" s="130"/>
      <c r="M29" s="131"/>
    </row>
    <row r="30" spans="2:13" ht="13.5">
      <c r="B30" s="124"/>
      <c r="C30" s="126"/>
      <c r="D30" s="128"/>
      <c r="E30" s="128"/>
      <c r="F30" s="132" t="s">
        <v>89</v>
      </c>
      <c r="G30" s="133"/>
      <c r="H30" s="132" t="s">
        <v>84</v>
      </c>
      <c r="I30" s="133"/>
      <c r="J30" s="132" t="s">
        <v>89</v>
      </c>
      <c r="K30" s="133"/>
      <c r="L30" s="132" t="s">
        <v>84</v>
      </c>
      <c r="M30" s="134"/>
    </row>
    <row r="31" spans="2:13" ht="13.5">
      <c r="B31" s="66">
        <v>1</v>
      </c>
      <c r="C31" s="67"/>
      <c r="D31" s="67"/>
      <c r="E31" s="67"/>
      <c r="F31" s="67"/>
      <c r="G31" s="67"/>
      <c r="H31" s="67"/>
      <c r="I31" s="67"/>
      <c r="J31" s="67"/>
      <c r="K31" s="68"/>
      <c r="L31" s="67"/>
      <c r="M31" s="69"/>
    </row>
    <row r="32" spans="2:13" ht="13.5">
      <c r="B32" s="70" t="s">
        <v>95</v>
      </c>
      <c r="C32" s="71"/>
      <c r="D32" s="71"/>
      <c r="E32" s="71"/>
      <c r="F32" s="71"/>
      <c r="G32" s="71"/>
      <c r="H32" s="71"/>
      <c r="I32" s="71"/>
      <c r="J32" s="71"/>
      <c r="K32" s="72"/>
      <c r="L32" s="71"/>
      <c r="M32" s="73"/>
    </row>
    <row r="33" spans="2:13" ht="13.5">
      <c r="B33" s="54">
        <v>1</v>
      </c>
      <c r="C33" s="55"/>
      <c r="D33" s="74"/>
      <c r="E33" s="74"/>
      <c r="F33" s="120"/>
      <c r="G33" s="120"/>
      <c r="H33" s="110">
        <f>F33/M27</f>
        <v>0</v>
      </c>
      <c r="I33" s="121"/>
      <c r="J33" s="110">
        <f t="shared" ref="J33:J35" si="2">E33*F33</f>
        <v>0</v>
      </c>
      <c r="K33" s="121"/>
      <c r="L33" s="110">
        <f>J33/M27</f>
        <v>0</v>
      </c>
      <c r="M33" s="111"/>
    </row>
    <row r="34" spans="2:13" ht="13.5">
      <c r="B34" s="54">
        <v>2</v>
      </c>
      <c r="C34" s="55"/>
      <c r="D34" s="74"/>
      <c r="E34" s="74"/>
      <c r="F34" s="120"/>
      <c r="G34" s="120"/>
      <c r="H34" s="110">
        <f>F34/M27</f>
        <v>0</v>
      </c>
      <c r="I34" s="121"/>
      <c r="J34" s="110">
        <f t="shared" si="2"/>
        <v>0</v>
      </c>
      <c r="K34" s="121"/>
      <c r="L34" s="110">
        <f>J34/M27</f>
        <v>0</v>
      </c>
      <c r="M34" s="111"/>
    </row>
    <row r="35" spans="2:13" ht="13.5">
      <c r="B35" s="54">
        <v>3</v>
      </c>
      <c r="C35" s="55"/>
      <c r="D35" s="74"/>
      <c r="E35" s="74"/>
      <c r="F35" s="120"/>
      <c r="G35" s="120"/>
      <c r="H35" s="110">
        <f>F35/M27</f>
        <v>0</v>
      </c>
      <c r="I35" s="121"/>
      <c r="J35" s="110">
        <f t="shared" si="2"/>
        <v>0</v>
      </c>
      <c r="K35" s="121"/>
      <c r="L35" s="110">
        <f>J35/M27</f>
        <v>0</v>
      </c>
      <c r="M35" s="111"/>
    </row>
    <row r="36" spans="2:13" ht="11.25" customHeight="1">
      <c r="B36" s="135" t="s">
        <v>120</v>
      </c>
      <c r="C36" s="136"/>
      <c r="D36" s="136"/>
      <c r="E36" s="136"/>
      <c r="F36" s="136"/>
      <c r="G36" s="136"/>
      <c r="H36" s="136"/>
      <c r="I36" s="137"/>
      <c r="J36" s="138">
        <f>SUM(J33:K35)</f>
        <v>0</v>
      </c>
      <c r="K36" s="139"/>
      <c r="L36" s="138">
        <f>SUM(L33:M35)</f>
        <v>0</v>
      </c>
      <c r="M36" s="140"/>
    </row>
    <row r="37" spans="2:13" ht="13.5">
      <c r="B37" s="66">
        <v>2</v>
      </c>
      <c r="C37" s="67"/>
      <c r="D37" s="67"/>
      <c r="E37" s="75"/>
      <c r="F37" s="67"/>
      <c r="G37" s="67"/>
      <c r="H37" s="67"/>
      <c r="I37" s="67"/>
      <c r="J37" s="67"/>
      <c r="K37" s="68"/>
      <c r="L37" s="67"/>
      <c r="M37" s="69"/>
    </row>
    <row r="38" spans="2:13" ht="13.5">
      <c r="B38" s="70" t="s">
        <v>95</v>
      </c>
      <c r="C38" s="71"/>
      <c r="D38" s="71"/>
      <c r="E38" s="76"/>
      <c r="F38" s="71"/>
      <c r="G38" s="71"/>
      <c r="H38" s="71"/>
      <c r="I38" s="71"/>
      <c r="J38" s="71"/>
      <c r="K38" s="72"/>
      <c r="L38" s="71"/>
      <c r="M38" s="73"/>
    </row>
    <row r="39" spans="2:13" ht="13.5">
      <c r="B39" s="54">
        <v>1</v>
      </c>
      <c r="C39" s="55"/>
      <c r="D39" s="74"/>
      <c r="E39" s="74"/>
      <c r="F39" s="120"/>
      <c r="G39" s="120"/>
      <c r="H39" s="110">
        <f>F39/M27</f>
        <v>0</v>
      </c>
      <c r="I39" s="121"/>
      <c r="J39" s="110">
        <f t="shared" ref="J39:J41" si="3">E39*F39</f>
        <v>0</v>
      </c>
      <c r="K39" s="121"/>
      <c r="L39" s="110">
        <f>J39/M27</f>
        <v>0</v>
      </c>
      <c r="M39" s="111"/>
    </row>
    <row r="40" spans="2:13" ht="13.5">
      <c r="B40" s="54">
        <v>2</v>
      </c>
      <c r="C40" s="55"/>
      <c r="D40" s="74"/>
      <c r="E40" s="74"/>
      <c r="F40" s="120"/>
      <c r="G40" s="120"/>
      <c r="H40" s="110">
        <f>F40/M27</f>
        <v>0</v>
      </c>
      <c r="I40" s="121"/>
      <c r="J40" s="110">
        <f t="shared" si="3"/>
        <v>0</v>
      </c>
      <c r="K40" s="121"/>
      <c r="L40" s="110">
        <f>J40/M27</f>
        <v>0</v>
      </c>
      <c r="M40" s="111"/>
    </row>
    <row r="41" spans="2:13" ht="13.5">
      <c r="B41" s="54">
        <v>3</v>
      </c>
      <c r="C41" s="55"/>
      <c r="D41" s="74"/>
      <c r="E41" s="74"/>
      <c r="F41" s="120"/>
      <c r="G41" s="120"/>
      <c r="H41" s="110">
        <f>F41/M27</f>
        <v>0</v>
      </c>
      <c r="I41" s="121"/>
      <c r="J41" s="110">
        <f t="shared" si="3"/>
        <v>0</v>
      </c>
      <c r="K41" s="121"/>
      <c r="L41" s="110">
        <f>J41/M27</f>
        <v>0</v>
      </c>
      <c r="M41" s="111"/>
    </row>
    <row r="42" spans="2:13" ht="11.25" customHeight="1">
      <c r="B42" s="135" t="s">
        <v>120</v>
      </c>
      <c r="C42" s="136"/>
      <c r="D42" s="136"/>
      <c r="E42" s="136"/>
      <c r="F42" s="136"/>
      <c r="G42" s="136"/>
      <c r="H42" s="136"/>
      <c r="I42" s="137"/>
      <c r="J42" s="138">
        <f>SUM(J39:K41)</f>
        <v>0</v>
      </c>
      <c r="K42" s="139"/>
      <c r="L42" s="138">
        <f>SUM(L39:M41)</f>
        <v>0</v>
      </c>
      <c r="M42" s="140"/>
    </row>
    <row r="43" spans="2:13" s="18" customFormat="1" ht="13.5">
      <c r="B43" s="66">
        <v>3</v>
      </c>
      <c r="C43" s="67"/>
      <c r="D43" s="67"/>
      <c r="E43" s="75"/>
      <c r="F43" s="67"/>
      <c r="G43" s="67"/>
      <c r="H43" s="67"/>
      <c r="I43" s="67"/>
      <c r="J43" s="67"/>
      <c r="K43" s="68"/>
      <c r="L43" s="67"/>
      <c r="M43" s="69"/>
    </row>
    <row r="44" spans="2:13" s="18" customFormat="1" ht="13.5">
      <c r="B44" s="70" t="s">
        <v>95</v>
      </c>
      <c r="C44" s="71"/>
      <c r="D44" s="71"/>
      <c r="E44" s="76"/>
      <c r="F44" s="71"/>
      <c r="G44" s="71"/>
      <c r="H44" s="71"/>
      <c r="I44" s="71"/>
      <c r="J44" s="71"/>
      <c r="K44" s="72"/>
      <c r="L44" s="71"/>
      <c r="M44" s="73"/>
    </row>
    <row r="45" spans="2:13" ht="13.5">
      <c r="B45" s="54">
        <v>1</v>
      </c>
      <c r="C45" s="55"/>
      <c r="D45" s="77"/>
      <c r="E45" s="77"/>
      <c r="F45" s="120"/>
      <c r="G45" s="120"/>
      <c r="H45" s="110">
        <f>F45/M27</f>
        <v>0</v>
      </c>
      <c r="I45" s="121"/>
      <c r="J45" s="110">
        <f t="shared" ref="J45:J47" si="4">E45*F45</f>
        <v>0</v>
      </c>
      <c r="K45" s="121"/>
      <c r="L45" s="110">
        <f>J45/M27</f>
        <v>0</v>
      </c>
      <c r="M45" s="111"/>
    </row>
    <row r="46" spans="2:13" ht="13.5">
      <c r="B46" s="54">
        <v>2</v>
      </c>
      <c r="C46" s="55"/>
      <c r="D46" s="77"/>
      <c r="E46" s="77"/>
      <c r="F46" s="120"/>
      <c r="G46" s="120"/>
      <c r="H46" s="110">
        <f>F46/M27</f>
        <v>0</v>
      </c>
      <c r="I46" s="121"/>
      <c r="J46" s="110">
        <f t="shared" si="4"/>
        <v>0</v>
      </c>
      <c r="K46" s="121"/>
      <c r="L46" s="110">
        <f>J46/M27</f>
        <v>0</v>
      </c>
      <c r="M46" s="111"/>
    </row>
    <row r="47" spans="2:13" ht="13.5">
      <c r="B47" s="54">
        <v>3</v>
      </c>
      <c r="C47" s="55"/>
      <c r="D47" s="77"/>
      <c r="E47" s="77"/>
      <c r="F47" s="120"/>
      <c r="G47" s="120"/>
      <c r="H47" s="110">
        <f>F47/M27</f>
        <v>0</v>
      </c>
      <c r="I47" s="121"/>
      <c r="J47" s="110">
        <f t="shared" si="4"/>
        <v>0</v>
      </c>
      <c r="K47" s="121"/>
      <c r="L47" s="110">
        <f>J47/M27</f>
        <v>0</v>
      </c>
      <c r="M47" s="111"/>
    </row>
    <row r="48" spans="2:13" s="18" customFormat="1" ht="11.25" customHeight="1" thickBot="1">
      <c r="B48" s="141" t="s">
        <v>121</v>
      </c>
      <c r="C48" s="142"/>
      <c r="D48" s="142"/>
      <c r="E48" s="142"/>
      <c r="F48" s="142"/>
      <c r="G48" s="142"/>
      <c r="H48" s="142"/>
      <c r="I48" s="143"/>
      <c r="J48" s="144">
        <f>SUM(J45:K47)</f>
        <v>0</v>
      </c>
      <c r="K48" s="145"/>
      <c r="L48" s="144">
        <f>SUM(L45:M47)</f>
        <v>0</v>
      </c>
      <c r="M48" s="146"/>
    </row>
    <row r="49" spans="2:13" ht="18.75" customHeight="1" thickTop="1" thickBot="1">
      <c r="B49" s="147" t="s">
        <v>81</v>
      </c>
      <c r="C49" s="148"/>
      <c r="D49" s="148"/>
      <c r="E49" s="148"/>
      <c r="F49" s="148"/>
      <c r="G49" s="148"/>
      <c r="H49" s="148"/>
      <c r="I49" s="148"/>
      <c r="J49" s="149">
        <f>SUM(J48,J42,J36)</f>
        <v>0</v>
      </c>
      <c r="K49" s="150"/>
      <c r="L49" s="149">
        <f>SUM(L48,L42,L36)</f>
        <v>0</v>
      </c>
      <c r="M49" s="151"/>
    </row>
  </sheetData>
  <mergeCells count="105">
    <mergeCell ref="D21:E21"/>
    <mergeCell ref="F21:G21"/>
    <mergeCell ref="H21:I21"/>
    <mergeCell ref="B22:C22"/>
    <mergeCell ref="D22:E22"/>
    <mergeCell ref="F22:G22"/>
    <mergeCell ref="H22:I22"/>
    <mergeCell ref="D19:E19"/>
    <mergeCell ref="F19:G19"/>
    <mergeCell ref="H19:I19"/>
    <mergeCell ref="D20:E20"/>
    <mergeCell ref="F20:G20"/>
    <mergeCell ref="H20:I20"/>
    <mergeCell ref="B48:I48"/>
    <mergeCell ref="J48:K48"/>
    <mergeCell ref="L48:M48"/>
    <mergeCell ref="B49:I49"/>
    <mergeCell ref="J49:K49"/>
    <mergeCell ref="L49:M49"/>
    <mergeCell ref="F46:G46"/>
    <mergeCell ref="H46:I46"/>
    <mergeCell ref="J46:K46"/>
    <mergeCell ref="L46:M46"/>
    <mergeCell ref="F47:G47"/>
    <mergeCell ref="H47:I47"/>
    <mergeCell ref="J47:K47"/>
    <mergeCell ref="L47:M47"/>
    <mergeCell ref="J45:K45"/>
    <mergeCell ref="L45:M45"/>
    <mergeCell ref="F40:G40"/>
    <mergeCell ref="H40:I40"/>
    <mergeCell ref="J40:K40"/>
    <mergeCell ref="L40:M40"/>
    <mergeCell ref="F41:G41"/>
    <mergeCell ref="H41:I41"/>
    <mergeCell ref="J41:K41"/>
    <mergeCell ref="L41:M41"/>
    <mergeCell ref="B42:I42"/>
    <mergeCell ref="J42:K42"/>
    <mergeCell ref="L42:M42"/>
    <mergeCell ref="F45:G45"/>
    <mergeCell ref="H45:I45"/>
    <mergeCell ref="B36:I36"/>
    <mergeCell ref="J36:K36"/>
    <mergeCell ref="L36:M36"/>
    <mergeCell ref="F39:G39"/>
    <mergeCell ref="H39:I39"/>
    <mergeCell ref="J39:K39"/>
    <mergeCell ref="L39:M39"/>
    <mergeCell ref="F34:G34"/>
    <mergeCell ref="H34:I34"/>
    <mergeCell ref="J34:K34"/>
    <mergeCell ref="L34:M34"/>
    <mergeCell ref="F35:G35"/>
    <mergeCell ref="H35:I35"/>
    <mergeCell ref="J35:K35"/>
    <mergeCell ref="L35:M35"/>
    <mergeCell ref="D12:E12"/>
    <mergeCell ref="F12:G12"/>
    <mergeCell ref="H12:I12"/>
    <mergeCell ref="F33:G33"/>
    <mergeCell ref="H33:I33"/>
    <mergeCell ref="J33:K33"/>
    <mergeCell ref="L33:M33"/>
    <mergeCell ref="B16:I16"/>
    <mergeCell ref="B29:B30"/>
    <mergeCell ref="C29:C30"/>
    <mergeCell ref="D29:D30"/>
    <mergeCell ref="E29:E30"/>
    <mergeCell ref="F29:I29"/>
    <mergeCell ref="J29:M29"/>
    <mergeCell ref="F30:G30"/>
    <mergeCell ref="H30:I30"/>
    <mergeCell ref="J30:K30"/>
    <mergeCell ref="L30:M30"/>
    <mergeCell ref="B17:B18"/>
    <mergeCell ref="C17:C18"/>
    <mergeCell ref="D17:E18"/>
    <mergeCell ref="F17:G18"/>
    <mergeCell ref="H17:I18"/>
    <mergeCell ref="B23:I24"/>
    <mergeCell ref="F9:G10"/>
    <mergeCell ref="D9:E10"/>
    <mergeCell ref="H9:I10"/>
    <mergeCell ref="H6:I6"/>
    <mergeCell ref="K10:M25"/>
    <mergeCell ref="B1:C1"/>
    <mergeCell ref="H1:I1"/>
    <mergeCell ref="B2:M2"/>
    <mergeCell ref="B3:M3"/>
    <mergeCell ref="B5:M5"/>
    <mergeCell ref="B7:I7"/>
    <mergeCell ref="B9:B10"/>
    <mergeCell ref="C9:C10"/>
    <mergeCell ref="K9:M9"/>
    <mergeCell ref="D13:E13"/>
    <mergeCell ref="F13:G13"/>
    <mergeCell ref="H13:I13"/>
    <mergeCell ref="B14:C14"/>
    <mergeCell ref="D14:E14"/>
    <mergeCell ref="F14:G14"/>
    <mergeCell ref="H14:I14"/>
    <mergeCell ref="D11:E11"/>
    <mergeCell ref="F11:G11"/>
    <mergeCell ref="H11:I11"/>
  </mergeCells>
  <phoneticPr fontId="22"/>
  <pageMargins left="0.25" right="0.25" top="0.75" bottom="0.75" header="0.3" footer="0.3"/>
  <pageSetup paperSize="9" scale="59" fitToHeight="0" orientation="portrait" horizontalDpi="4294967295" verticalDpi="4294967295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B1:M102"/>
  <sheetViews>
    <sheetView view="pageBreakPreview" topLeftCell="A22" zoomScaleNormal="100" zoomScaleSheetLayoutView="100" workbookViewId="0">
      <selection activeCell="F13" sqref="F13:G13"/>
    </sheetView>
  </sheetViews>
  <sheetFormatPr defaultColWidth="14.875" defaultRowHeight="11.25"/>
  <cols>
    <col min="1" max="1" width="2.875" style="3" customWidth="1"/>
    <col min="2" max="2" width="3.25" style="3" customWidth="1"/>
    <col min="3" max="3" width="35" style="12" customWidth="1"/>
    <col min="4" max="5" width="9.75" style="3" customWidth="1"/>
    <col min="6" max="6" width="9.75" style="13" customWidth="1"/>
    <col min="7" max="7" width="9.75" style="3" customWidth="1"/>
    <col min="8" max="8" width="9.75" style="14" customWidth="1"/>
    <col min="9" max="9" width="9.75" style="13" customWidth="1"/>
    <col min="10" max="13" width="9.75" style="3" customWidth="1"/>
    <col min="14" max="14" width="2.75" style="3" customWidth="1"/>
    <col min="15" max="255" width="14.875" style="3"/>
    <col min="256" max="256" width="3.25" style="3" customWidth="1"/>
    <col min="257" max="257" width="35" style="3" customWidth="1"/>
    <col min="258" max="259" width="9.25" style="3" customWidth="1"/>
    <col min="260" max="260" width="11.875" style="3" customWidth="1"/>
    <col min="261" max="261" width="9.25" style="3" customWidth="1"/>
    <col min="262" max="262" width="11.875" style="3" customWidth="1"/>
    <col min="263" max="263" width="9.25" style="3" customWidth="1"/>
    <col min="264" max="511" width="14.875" style="3"/>
    <col min="512" max="512" width="3.25" style="3" customWidth="1"/>
    <col min="513" max="513" width="35" style="3" customWidth="1"/>
    <col min="514" max="515" width="9.25" style="3" customWidth="1"/>
    <col min="516" max="516" width="11.875" style="3" customWidth="1"/>
    <col min="517" max="517" width="9.25" style="3" customWidth="1"/>
    <col min="518" max="518" width="11.875" style="3" customWidth="1"/>
    <col min="519" max="519" width="9.25" style="3" customWidth="1"/>
    <col min="520" max="767" width="14.875" style="3"/>
    <col min="768" max="768" width="3.25" style="3" customWidth="1"/>
    <col min="769" max="769" width="35" style="3" customWidth="1"/>
    <col min="770" max="771" width="9.25" style="3" customWidth="1"/>
    <col min="772" max="772" width="11.875" style="3" customWidth="1"/>
    <col min="773" max="773" width="9.25" style="3" customWidth="1"/>
    <col min="774" max="774" width="11.875" style="3" customWidth="1"/>
    <col min="775" max="775" width="9.25" style="3" customWidth="1"/>
    <col min="776" max="1023" width="14.875" style="3"/>
    <col min="1024" max="1024" width="3.25" style="3" customWidth="1"/>
    <col min="1025" max="1025" width="35" style="3" customWidth="1"/>
    <col min="1026" max="1027" width="9.25" style="3" customWidth="1"/>
    <col min="1028" max="1028" width="11.875" style="3" customWidth="1"/>
    <col min="1029" max="1029" width="9.25" style="3" customWidth="1"/>
    <col min="1030" max="1030" width="11.875" style="3" customWidth="1"/>
    <col min="1031" max="1031" width="9.25" style="3" customWidth="1"/>
    <col min="1032" max="1279" width="14.875" style="3"/>
    <col min="1280" max="1280" width="3.25" style="3" customWidth="1"/>
    <col min="1281" max="1281" width="35" style="3" customWidth="1"/>
    <col min="1282" max="1283" width="9.25" style="3" customWidth="1"/>
    <col min="1284" max="1284" width="11.875" style="3" customWidth="1"/>
    <col min="1285" max="1285" width="9.25" style="3" customWidth="1"/>
    <col min="1286" max="1286" width="11.875" style="3" customWidth="1"/>
    <col min="1287" max="1287" width="9.25" style="3" customWidth="1"/>
    <col min="1288" max="1535" width="14.875" style="3"/>
    <col min="1536" max="1536" width="3.25" style="3" customWidth="1"/>
    <col min="1537" max="1537" width="35" style="3" customWidth="1"/>
    <col min="1538" max="1539" width="9.25" style="3" customWidth="1"/>
    <col min="1540" max="1540" width="11.875" style="3" customWidth="1"/>
    <col min="1541" max="1541" width="9.25" style="3" customWidth="1"/>
    <col min="1542" max="1542" width="11.875" style="3" customWidth="1"/>
    <col min="1543" max="1543" width="9.25" style="3" customWidth="1"/>
    <col min="1544" max="1791" width="14.875" style="3"/>
    <col min="1792" max="1792" width="3.25" style="3" customWidth="1"/>
    <col min="1793" max="1793" width="35" style="3" customWidth="1"/>
    <col min="1794" max="1795" width="9.25" style="3" customWidth="1"/>
    <col min="1796" max="1796" width="11.875" style="3" customWidth="1"/>
    <col min="1797" max="1797" width="9.25" style="3" customWidth="1"/>
    <col min="1798" max="1798" width="11.875" style="3" customWidth="1"/>
    <col min="1799" max="1799" width="9.25" style="3" customWidth="1"/>
    <col min="1800" max="2047" width="14.875" style="3"/>
    <col min="2048" max="2048" width="3.25" style="3" customWidth="1"/>
    <col min="2049" max="2049" width="35" style="3" customWidth="1"/>
    <col min="2050" max="2051" width="9.25" style="3" customWidth="1"/>
    <col min="2052" max="2052" width="11.875" style="3" customWidth="1"/>
    <col min="2053" max="2053" width="9.25" style="3" customWidth="1"/>
    <col min="2054" max="2054" width="11.875" style="3" customWidth="1"/>
    <col min="2055" max="2055" width="9.25" style="3" customWidth="1"/>
    <col min="2056" max="2303" width="14.875" style="3"/>
    <col min="2304" max="2304" width="3.25" style="3" customWidth="1"/>
    <col min="2305" max="2305" width="35" style="3" customWidth="1"/>
    <col min="2306" max="2307" width="9.25" style="3" customWidth="1"/>
    <col min="2308" max="2308" width="11.875" style="3" customWidth="1"/>
    <col min="2309" max="2309" width="9.25" style="3" customWidth="1"/>
    <col min="2310" max="2310" width="11.875" style="3" customWidth="1"/>
    <col min="2311" max="2311" width="9.25" style="3" customWidth="1"/>
    <col min="2312" max="2559" width="14.875" style="3"/>
    <col min="2560" max="2560" width="3.25" style="3" customWidth="1"/>
    <col min="2561" max="2561" width="35" style="3" customWidth="1"/>
    <col min="2562" max="2563" width="9.25" style="3" customWidth="1"/>
    <col min="2564" max="2564" width="11.875" style="3" customWidth="1"/>
    <col min="2565" max="2565" width="9.25" style="3" customWidth="1"/>
    <col min="2566" max="2566" width="11.875" style="3" customWidth="1"/>
    <col min="2567" max="2567" width="9.25" style="3" customWidth="1"/>
    <col min="2568" max="2815" width="14.875" style="3"/>
    <col min="2816" max="2816" width="3.25" style="3" customWidth="1"/>
    <col min="2817" max="2817" width="35" style="3" customWidth="1"/>
    <col min="2818" max="2819" width="9.25" style="3" customWidth="1"/>
    <col min="2820" max="2820" width="11.875" style="3" customWidth="1"/>
    <col min="2821" max="2821" width="9.25" style="3" customWidth="1"/>
    <col min="2822" max="2822" width="11.875" style="3" customWidth="1"/>
    <col min="2823" max="2823" width="9.25" style="3" customWidth="1"/>
    <col min="2824" max="3071" width="14.875" style="3"/>
    <col min="3072" max="3072" width="3.25" style="3" customWidth="1"/>
    <col min="3073" max="3073" width="35" style="3" customWidth="1"/>
    <col min="3074" max="3075" width="9.25" style="3" customWidth="1"/>
    <col min="3076" max="3076" width="11.875" style="3" customWidth="1"/>
    <col min="3077" max="3077" width="9.25" style="3" customWidth="1"/>
    <col min="3078" max="3078" width="11.875" style="3" customWidth="1"/>
    <col min="3079" max="3079" width="9.25" style="3" customWidth="1"/>
    <col min="3080" max="3327" width="14.875" style="3"/>
    <col min="3328" max="3328" width="3.25" style="3" customWidth="1"/>
    <col min="3329" max="3329" width="35" style="3" customWidth="1"/>
    <col min="3330" max="3331" width="9.25" style="3" customWidth="1"/>
    <col min="3332" max="3332" width="11.875" style="3" customWidth="1"/>
    <col min="3333" max="3333" width="9.25" style="3" customWidth="1"/>
    <col min="3334" max="3334" width="11.875" style="3" customWidth="1"/>
    <col min="3335" max="3335" width="9.25" style="3" customWidth="1"/>
    <col min="3336" max="3583" width="14.875" style="3"/>
    <col min="3584" max="3584" width="3.25" style="3" customWidth="1"/>
    <col min="3585" max="3585" width="35" style="3" customWidth="1"/>
    <col min="3586" max="3587" width="9.25" style="3" customWidth="1"/>
    <col min="3588" max="3588" width="11.875" style="3" customWidth="1"/>
    <col min="3589" max="3589" width="9.25" style="3" customWidth="1"/>
    <col min="3590" max="3590" width="11.875" style="3" customWidth="1"/>
    <col min="3591" max="3591" width="9.25" style="3" customWidth="1"/>
    <col min="3592" max="3839" width="14.875" style="3"/>
    <col min="3840" max="3840" width="3.25" style="3" customWidth="1"/>
    <col min="3841" max="3841" width="35" style="3" customWidth="1"/>
    <col min="3842" max="3843" width="9.25" style="3" customWidth="1"/>
    <col min="3844" max="3844" width="11.875" style="3" customWidth="1"/>
    <col min="3845" max="3845" width="9.25" style="3" customWidth="1"/>
    <col min="3846" max="3846" width="11.875" style="3" customWidth="1"/>
    <col min="3847" max="3847" width="9.25" style="3" customWidth="1"/>
    <col min="3848" max="4095" width="14.875" style="3"/>
    <col min="4096" max="4096" width="3.25" style="3" customWidth="1"/>
    <col min="4097" max="4097" width="35" style="3" customWidth="1"/>
    <col min="4098" max="4099" width="9.25" style="3" customWidth="1"/>
    <col min="4100" max="4100" width="11.875" style="3" customWidth="1"/>
    <col min="4101" max="4101" width="9.25" style="3" customWidth="1"/>
    <col min="4102" max="4102" width="11.875" style="3" customWidth="1"/>
    <col min="4103" max="4103" width="9.25" style="3" customWidth="1"/>
    <col min="4104" max="4351" width="14.875" style="3"/>
    <col min="4352" max="4352" width="3.25" style="3" customWidth="1"/>
    <col min="4353" max="4353" width="35" style="3" customWidth="1"/>
    <col min="4354" max="4355" width="9.25" style="3" customWidth="1"/>
    <col min="4356" max="4356" width="11.875" style="3" customWidth="1"/>
    <col min="4357" max="4357" width="9.25" style="3" customWidth="1"/>
    <col min="4358" max="4358" width="11.875" style="3" customWidth="1"/>
    <col min="4359" max="4359" width="9.25" style="3" customWidth="1"/>
    <col min="4360" max="4607" width="14.875" style="3"/>
    <col min="4608" max="4608" width="3.25" style="3" customWidth="1"/>
    <col min="4609" max="4609" width="35" style="3" customWidth="1"/>
    <col min="4610" max="4611" width="9.25" style="3" customWidth="1"/>
    <col min="4612" max="4612" width="11.875" style="3" customWidth="1"/>
    <col min="4613" max="4613" width="9.25" style="3" customWidth="1"/>
    <col min="4614" max="4614" width="11.875" style="3" customWidth="1"/>
    <col min="4615" max="4615" width="9.25" style="3" customWidth="1"/>
    <col min="4616" max="4863" width="14.875" style="3"/>
    <col min="4864" max="4864" width="3.25" style="3" customWidth="1"/>
    <col min="4865" max="4865" width="35" style="3" customWidth="1"/>
    <col min="4866" max="4867" width="9.25" style="3" customWidth="1"/>
    <col min="4868" max="4868" width="11.875" style="3" customWidth="1"/>
    <col min="4869" max="4869" width="9.25" style="3" customWidth="1"/>
    <col min="4870" max="4870" width="11.875" style="3" customWidth="1"/>
    <col min="4871" max="4871" width="9.25" style="3" customWidth="1"/>
    <col min="4872" max="5119" width="14.875" style="3"/>
    <col min="5120" max="5120" width="3.25" style="3" customWidth="1"/>
    <col min="5121" max="5121" width="35" style="3" customWidth="1"/>
    <col min="5122" max="5123" width="9.25" style="3" customWidth="1"/>
    <col min="5124" max="5124" width="11.875" style="3" customWidth="1"/>
    <col min="5125" max="5125" width="9.25" style="3" customWidth="1"/>
    <col min="5126" max="5126" width="11.875" style="3" customWidth="1"/>
    <col min="5127" max="5127" width="9.25" style="3" customWidth="1"/>
    <col min="5128" max="5375" width="14.875" style="3"/>
    <col min="5376" max="5376" width="3.25" style="3" customWidth="1"/>
    <col min="5377" max="5377" width="35" style="3" customWidth="1"/>
    <col min="5378" max="5379" width="9.25" style="3" customWidth="1"/>
    <col min="5380" max="5380" width="11.875" style="3" customWidth="1"/>
    <col min="5381" max="5381" width="9.25" style="3" customWidth="1"/>
    <col min="5382" max="5382" width="11.875" style="3" customWidth="1"/>
    <col min="5383" max="5383" width="9.25" style="3" customWidth="1"/>
    <col min="5384" max="5631" width="14.875" style="3"/>
    <col min="5632" max="5632" width="3.25" style="3" customWidth="1"/>
    <col min="5633" max="5633" width="35" style="3" customWidth="1"/>
    <col min="5634" max="5635" width="9.25" style="3" customWidth="1"/>
    <col min="5636" max="5636" width="11.875" style="3" customWidth="1"/>
    <col min="5637" max="5637" width="9.25" style="3" customWidth="1"/>
    <col min="5638" max="5638" width="11.875" style="3" customWidth="1"/>
    <col min="5639" max="5639" width="9.25" style="3" customWidth="1"/>
    <col min="5640" max="5887" width="14.875" style="3"/>
    <col min="5888" max="5888" width="3.25" style="3" customWidth="1"/>
    <col min="5889" max="5889" width="35" style="3" customWidth="1"/>
    <col min="5890" max="5891" width="9.25" style="3" customWidth="1"/>
    <col min="5892" max="5892" width="11.875" style="3" customWidth="1"/>
    <col min="5893" max="5893" width="9.25" style="3" customWidth="1"/>
    <col min="5894" max="5894" width="11.875" style="3" customWidth="1"/>
    <col min="5895" max="5895" width="9.25" style="3" customWidth="1"/>
    <col min="5896" max="6143" width="14.875" style="3"/>
    <col min="6144" max="6144" width="3.25" style="3" customWidth="1"/>
    <col min="6145" max="6145" width="35" style="3" customWidth="1"/>
    <col min="6146" max="6147" width="9.25" style="3" customWidth="1"/>
    <col min="6148" max="6148" width="11.875" style="3" customWidth="1"/>
    <col min="6149" max="6149" width="9.25" style="3" customWidth="1"/>
    <col min="6150" max="6150" width="11.875" style="3" customWidth="1"/>
    <col min="6151" max="6151" width="9.25" style="3" customWidth="1"/>
    <col min="6152" max="6399" width="14.875" style="3"/>
    <col min="6400" max="6400" width="3.25" style="3" customWidth="1"/>
    <col min="6401" max="6401" width="35" style="3" customWidth="1"/>
    <col min="6402" max="6403" width="9.25" style="3" customWidth="1"/>
    <col min="6404" max="6404" width="11.875" style="3" customWidth="1"/>
    <col min="6405" max="6405" width="9.25" style="3" customWidth="1"/>
    <col min="6406" max="6406" width="11.875" style="3" customWidth="1"/>
    <col min="6407" max="6407" width="9.25" style="3" customWidth="1"/>
    <col min="6408" max="6655" width="14.875" style="3"/>
    <col min="6656" max="6656" width="3.25" style="3" customWidth="1"/>
    <col min="6657" max="6657" width="35" style="3" customWidth="1"/>
    <col min="6658" max="6659" width="9.25" style="3" customWidth="1"/>
    <col min="6660" max="6660" width="11.875" style="3" customWidth="1"/>
    <col min="6661" max="6661" width="9.25" style="3" customWidth="1"/>
    <col min="6662" max="6662" width="11.875" style="3" customWidth="1"/>
    <col min="6663" max="6663" width="9.25" style="3" customWidth="1"/>
    <col min="6664" max="6911" width="14.875" style="3"/>
    <col min="6912" max="6912" width="3.25" style="3" customWidth="1"/>
    <col min="6913" max="6913" width="35" style="3" customWidth="1"/>
    <col min="6914" max="6915" width="9.25" style="3" customWidth="1"/>
    <col min="6916" max="6916" width="11.875" style="3" customWidth="1"/>
    <col min="6917" max="6917" width="9.25" style="3" customWidth="1"/>
    <col min="6918" max="6918" width="11.875" style="3" customWidth="1"/>
    <col min="6919" max="6919" width="9.25" style="3" customWidth="1"/>
    <col min="6920" max="7167" width="14.875" style="3"/>
    <col min="7168" max="7168" width="3.25" style="3" customWidth="1"/>
    <col min="7169" max="7169" width="35" style="3" customWidth="1"/>
    <col min="7170" max="7171" width="9.25" style="3" customWidth="1"/>
    <col min="7172" max="7172" width="11.875" style="3" customWidth="1"/>
    <col min="7173" max="7173" width="9.25" style="3" customWidth="1"/>
    <col min="7174" max="7174" width="11.875" style="3" customWidth="1"/>
    <col min="7175" max="7175" width="9.25" style="3" customWidth="1"/>
    <col min="7176" max="7423" width="14.875" style="3"/>
    <col min="7424" max="7424" width="3.25" style="3" customWidth="1"/>
    <col min="7425" max="7425" width="35" style="3" customWidth="1"/>
    <col min="7426" max="7427" width="9.25" style="3" customWidth="1"/>
    <col min="7428" max="7428" width="11.875" style="3" customWidth="1"/>
    <col min="7429" max="7429" width="9.25" style="3" customWidth="1"/>
    <col min="7430" max="7430" width="11.875" style="3" customWidth="1"/>
    <col min="7431" max="7431" width="9.25" style="3" customWidth="1"/>
    <col min="7432" max="7679" width="14.875" style="3"/>
    <col min="7680" max="7680" width="3.25" style="3" customWidth="1"/>
    <col min="7681" max="7681" width="35" style="3" customWidth="1"/>
    <col min="7682" max="7683" width="9.25" style="3" customWidth="1"/>
    <col min="7684" max="7684" width="11.875" style="3" customWidth="1"/>
    <col min="7685" max="7685" width="9.25" style="3" customWidth="1"/>
    <col min="7686" max="7686" width="11.875" style="3" customWidth="1"/>
    <col min="7687" max="7687" width="9.25" style="3" customWidth="1"/>
    <col min="7688" max="7935" width="14.875" style="3"/>
    <col min="7936" max="7936" width="3.25" style="3" customWidth="1"/>
    <col min="7937" max="7937" width="35" style="3" customWidth="1"/>
    <col min="7938" max="7939" width="9.25" style="3" customWidth="1"/>
    <col min="7940" max="7940" width="11.875" style="3" customWidth="1"/>
    <col min="7941" max="7941" width="9.25" style="3" customWidth="1"/>
    <col min="7942" max="7942" width="11.875" style="3" customWidth="1"/>
    <col min="7943" max="7943" width="9.25" style="3" customWidth="1"/>
    <col min="7944" max="8191" width="14.875" style="3"/>
    <col min="8192" max="8192" width="3.25" style="3" customWidth="1"/>
    <col min="8193" max="8193" width="35" style="3" customWidth="1"/>
    <col min="8194" max="8195" width="9.25" style="3" customWidth="1"/>
    <col min="8196" max="8196" width="11.875" style="3" customWidth="1"/>
    <col min="8197" max="8197" width="9.25" style="3" customWidth="1"/>
    <col min="8198" max="8198" width="11.875" style="3" customWidth="1"/>
    <col min="8199" max="8199" width="9.25" style="3" customWidth="1"/>
    <col min="8200" max="8447" width="14.875" style="3"/>
    <col min="8448" max="8448" width="3.25" style="3" customWidth="1"/>
    <col min="8449" max="8449" width="35" style="3" customWidth="1"/>
    <col min="8450" max="8451" width="9.25" style="3" customWidth="1"/>
    <col min="8452" max="8452" width="11.875" style="3" customWidth="1"/>
    <col min="8453" max="8453" width="9.25" style="3" customWidth="1"/>
    <col min="8454" max="8454" width="11.875" style="3" customWidth="1"/>
    <col min="8455" max="8455" width="9.25" style="3" customWidth="1"/>
    <col min="8456" max="8703" width="14.875" style="3"/>
    <col min="8704" max="8704" width="3.25" style="3" customWidth="1"/>
    <col min="8705" max="8705" width="35" style="3" customWidth="1"/>
    <col min="8706" max="8707" width="9.25" style="3" customWidth="1"/>
    <col min="8708" max="8708" width="11.875" style="3" customWidth="1"/>
    <col min="8709" max="8709" width="9.25" style="3" customWidth="1"/>
    <col min="8710" max="8710" width="11.875" style="3" customWidth="1"/>
    <col min="8711" max="8711" width="9.25" style="3" customWidth="1"/>
    <col min="8712" max="8959" width="14.875" style="3"/>
    <col min="8960" max="8960" width="3.25" style="3" customWidth="1"/>
    <col min="8961" max="8961" width="35" style="3" customWidth="1"/>
    <col min="8962" max="8963" width="9.25" style="3" customWidth="1"/>
    <col min="8964" max="8964" width="11.875" style="3" customWidth="1"/>
    <col min="8965" max="8965" width="9.25" style="3" customWidth="1"/>
    <col min="8966" max="8966" width="11.875" style="3" customWidth="1"/>
    <col min="8967" max="8967" width="9.25" style="3" customWidth="1"/>
    <col min="8968" max="9215" width="14.875" style="3"/>
    <col min="9216" max="9216" width="3.25" style="3" customWidth="1"/>
    <col min="9217" max="9217" width="35" style="3" customWidth="1"/>
    <col min="9218" max="9219" width="9.25" style="3" customWidth="1"/>
    <col min="9220" max="9220" width="11.875" style="3" customWidth="1"/>
    <col min="9221" max="9221" width="9.25" style="3" customWidth="1"/>
    <col min="9222" max="9222" width="11.875" style="3" customWidth="1"/>
    <col min="9223" max="9223" width="9.25" style="3" customWidth="1"/>
    <col min="9224" max="9471" width="14.875" style="3"/>
    <col min="9472" max="9472" width="3.25" style="3" customWidth="1"/>
    <col min="9473" max="9473" width="35" style="3" customWidth="1"/>
    <col min="9474" max="9475" width="9.25" style="3" customWidth="1"/>
    <col min="9476" max="9476" width="11.875" style="3" customWidth="1"/>
    <col min="9477" max="9477" width="9.25" style="3" customWidth="1"/>
    <col min="9478" max="9478" width="11.875" style="3" customWidth="1"/>
    <col min="9479" max="9479" width="9.25" style="3" customWidth="1"/>
    <col min="9480" max="9727" width="14.875" style="3"/>
    <col min="9728" max="9728" width="3.25" style="3" customWidth="1"/>
    <col min="9729" max="9729" width="35" style="3" customWidth="1"/>
    <col min="9730" max="9731" width="9.25" style="3" customWidth="1"/>
    <col min="9732" max="9732" width="11.875" style="3" customWidth="1"/>
    <col min="9733" max="9733" width="9.25" style="3" customWidth="1"/>
    <col min="9734" max="9734" width="11.875" style="3" customWidth="1"/>
    <col min="9735" max="9735" width="9.25" style="3" customWidth="1"/>
    <col min="9736" max="9983" width="14.875" style="3"/>
    <col min="9984" max="9984" width="3.25" style="3" customWidth="1"/>
    <col min="9985" max="9985" width="35" style="3" customWidth="1"/>
    <col min="9986" max="9987" width="9.25" style="3" customWidth="1"/>
    <col min="9988" max="9988" width="11.875" style="3" customWidth="1"/>
    <col min="9989" max="9989" width="9.25" style="3" customWidth="1"/>
    <col min="9990" max="9990" width="11.875" style="3" customWidth="1"/>
    <col min="9991" max="9991" width="9.25" style="3" customWidth="1"/>
    <col min="9992" max="10239" width="14.875" style="3"/>
    <col min="10240" max="10240" width="3.25" style="3" customWidth="1"/>
    <col min="10241" max="10241" width="35" style="3" customWidth="1"/>
    <col min="10242" max="10243" width="9.25" style="3" customWidth="1"/>
    <col min="10244" max="10244" width="11.875" style="3" customWidth="1"/>
    <col min="10245" max="10245" width="9.25" style="3" customWidth="1"/>
    <col min="10246" max="10246" width="11.875" style="3" customWidth="1"/>
    <col min="10247" max="10247" width="9.25" style="3" customWidth="1"/>
    <col min="10248" max="10495" width="14.875" style="3"/>
    <col min="10496" max="10496" width="3.25" style="3" customWidth="1"/>
    <col min="10497" max="10497" width="35" style="3" customWidth="1"/>
    <col min="10498" max="10499" width="9.25" style="3" customWidth="1"/>
    <col min="10500" max="10500" width="11.875" style="3" customWidth="1"/>
    <col min="10501" max="10501" width="9.25" style="3" customWidth="1"/>
    <col min="10502" max="10502" width="11.875" style="3" customWidth="1"/>
    <col min="10503" max="10503" width="9.25" style="3" customWidth="1"/>
    <col min="10504" max="10751" width="14.875" style="3"/>
    <col min="10752" max="10752" width="3.25" style="3" customWidth="1"/>
    <col min="10753" max="10753" width="35" style="3" customWidth="1"/>
    <col min="10754" max="10755" width="9.25" style="3" customWidth="1"/>
    <col min="10756" max="10756" width="11.875" style="3" customWidth="1"/>
    <col min="10757" max="10757" width="9.25" style="3" customWidth="1"/>
    <col min="10758" max="10758" width="11.875" style="3" customWidth="1"/>
    <col min="10759" max="10759" width="9.25" style="3" customWidth="1"/>
    <col min="10760" max="11007" width="14.875" style="3"/>
    <col min="11008" max="11008" width="3.25" style="3" customWidth="1"/>
    <col min="11009" max="11009" width="35" style="3" customWidth="1"/>
    <col min="11010" max="11011" width="9.25" style="3" customWidth="1"/>
    <col min="11012" max="11012" width="11.875" style="3" customWidth="1"/>
    <col min="11013" max="11013" width="9.25" style="3" customWidth="1"/>
    <col min="11014" max="11014" width="11.875" style="3" customWidth="1"/>
    <col min="11015" max="11015" width="9.25" style="3" customWidth="1"/>
    <col min="11016" max="11263" width="14.875" style="3"/>
    <col min="11264" max="11264" width="3.25" style="3" customWidth="1"/>
    <col min="11265" max="11265" width="35" style="3" customWidth="1"/>
    <col min="11266" max="11267" width="9.25" style="3" customWidth="1"/>
    <col min="11268" max="11268" width="11.875" style="3" customWidth="1"/>
    <col min="11269" max="11269" width="9.25" style="3" customWidth="1"/>
    <col min="11270" max="11270" width="11.875" style="3" customWidth="1"/>
    <col min="11271" max="11271" width="9.25" style="3" customWidth="1"/>
    <col min="11272" max="11519" width="14.875" style="3"/>
    <col min="11520" max="11520" width="3.25" style="3" customWidth="1"/>
    <col min="11521" max="11521" width="35" style="3" customWidth="1"/>
    <col min="11522" max="11523" width="9.25" style="3" customWidth="1"/>
    <col min="11524" max="11524" width="11.875" style="3" customWidth="1"/>
    <col min="11525" max="11525" width="9.25" style="3" customWidth="1"/>
    <col min="11526" max="11526" width="11.875" style="3" customWidth="1"/>
    <col min="11527" max="11527" width="9.25" style="3" customWidth="1"/>
    <col min="11528" max="11775" width="14.875" style="3"/>
    <col min="11776" max="11776" width="3.25" style="3" customWidth="1"/>
    <col min="11777" max="11777" width="35" style="3" customWidth="1"/>
    <col min="11778" max="11779" width="9.25" style="3" customWidth="1"/>
    <col min="11780" max="11780" width="11.875" style="3" customWidth="1"/>
    <col min="11781" max="11781" width="9.25" style="3" customWidth="1"/>
    <col min="11782" max="11782" width="11.875" style="3" customWidth="1"/>
    <col min="11783" max="11783" width="9.25" style="3" customWidth="1"/>
    <col min="11784" max="12031" width="14.875" style="3"/>
    <col min="12032" max="12032" width="3.25" style="3" customWidth="1"/>
    <col min="12033" max="12033" width="35" style="3" customWidth="1"/>
    <col min="12034" max="12035" width="9.25" style="3" customWidth="1"/>
    <col min="12036" max="12036" width="11.875" style="3" customWidth="1"/>
    <col min="12037" max="12037" width="9.25" style="3" customWidth="1"/>
    <col min="12038" max="12038" width="11.875" style="3" customWidth="1"/>
    <col min="12039" max="12039" width="9.25" style="3" customWidth="1"/>
    <col min="12040" max="12287" width="14.875" style="3"/>
    <col min="12288" max="12288" width="3.25" style="3" customWidth="1"/>
    <col min="12289" max="12289" width="35" style="3" customWidth="1"/>
    <col min="12290" max="12291" width="9.25" style="3" customWidth="1"/>
    <col min="12292" max="12292" width="11.875" style="3" customWidth="1"/>
    <col min="12293" max="12293" width="9.25" style="3" customWidth="1"/>
    <col min="12294" max="12294" width="11.875" style="3" customWidth="1"/>
    <col min="12295" max="12295" width="9.25" style="3" customWidth="1"/>
    <col min="12296" max="12543" width="14.875" style="3"/>
    <col min="12544" max="12544" width="3.25" style="3" customWidth="1"/>
    <col min="12545" max="12545" width="35" style="3" customWidth="1"/>
    <col min="12546" max="12547" width="9.25" style="3" customWidth="1"/>
    <col min="12548" max="12548" width="11.875" style="3" customWidth="1"/>
    <col min="12549" max="12549" width="9.25" style="3" customWidth="1"/>
    <col min="12550" max="12550" width="11.875" style="3" customWidth="1"/>
    <col min="12551" max="12551" width="9.25" style="3" customWidth="1"/>
    <col min="12552" max="12799" width="14.875" style="3"/>
    <col min="12800" max="12800" width="3.25" style="3" customWidth="1"/>
    <col min="12801" max="12801" width="35" style="3" customWidth="1"/>
    <col min="12802" max="12803" width="9.25" style="3" customWidth="1"/>
    <col min="12804" max="12804" width="11.875" style="3" customWidth="1"/>
    <col min="12805" max="12805" width="9.25" style="3" customWidth="1"/>
    <col min="12806" max="12806" width="11.875" style="3" customWidth="1"/>
    <col min="12807" max="12807" width="9.25" style="3" customWidth="1"/>
    <col min="12808" max="13055" width="14.875" style="3"/>
    <col min="13056" max="13056" width="3.25" style="3" customWidth="1"/>
    <col min="13057" max="13057" width="35" style="3" customWidth="1"/>
    <col min="13058" max="13059" width="9.25" style="3" customWidth="1"/>
    <col min="13060" max="13060" width="11.875" style="3" customWidth="1"/>
    <col min="13061" max="13061" width="9.25" style="3" customWidth="1"/>
    <col min="13062" max="13062" width="11.875" style="3" customWidth="1"/>
    <col min="13063" max="13063" width="9.25" style="3" customWidth="1"/>
    <col min="13064" max="13311" width="14.875" style="3"/>
    <col min="13312" max="13312" width="3.25" style="3" customWidth="1"/>
    <col min="13313" max="13313" width="35" style="3" customWidth="1"/>
    <col min="13314" max="13315" width="9.25" style="3" customWidth="1"/>
    <col min="13316" max="13316" width="11.875" style="3" customWidth="1"/>
    <col min="13317" max="13317" width="9.25" style="3" customWidth="1"/>
    <col min="13318" max="13318" width="11.875" style="3" customWidth="1"/>
    <col min="13319" max="13319" width="9.25" style="3" customWidth="1"/>
    <col min="13320" max="13567" width="14.875" style="3"/>
    <col min="13568" max="13568" width="3.25" style="3" customWidth="1"/>
    <col min="13569" max="13569" width="35" style="3" customWidth="1"/>
    <col min="13570" max="13571" width="9.25" style="3" customWidth="1"/>
    <col min="13572" max="13572" width="11.875" style="3" customWidth="1"/>
    <col min="13573" max="13573" width="9.25" style="3" customWidth="1"/>
    <col min="13574" max="13574" width="11.875" style="3" customWidth="1"/>
    <col min="13575" max="13575" width="9.25" style="3" customWidth="1"/>
    <col min="13576" max="13823" width="14.875" style="3"/>
    <col min="13824" max="13824" width="3.25" style="3" customWidth="1"/>
    <col min="13825" max="13825" width="35" style="3" customWidth="1"/>
    <col min="13826" max="13827" width="9.25" style="3" customWidth="1"/>
    <col min="13828" max="13828" width="11.875" style="3" customWidth="1"/>
    <col min="13829" max="13829" width="9.25" style="3" customWidth="1"/>
    <col min="13830" max="13830" width="11.875" style="3" customWidth="1"/>
    <col min="13831" max="13831" width="9.25" style="3" customWidth="1"/>
    <col min="13832" max="14079" width="14.875" style="3"/>
    <col min="14080" max="14080" width="3.25" style="3" customWidth="1"/>
    <col min="14081" max="14081" width="35" style="3" customWidth="1"/>
    <col min="14082" max="14083" width="9.25" style="3" customWidth="1"/>
    <col min="14084" max="14084" width="11.875" style="3" customWidth="1"/>
    <col min="14085" max="14085" width="9.25" style="3" customWidth="1"/>
    <col min="14086" max="14086" width="11.875" style="3" customWidth="1"/>
    <col min="14087" max="14087" width="9.25" style="3" customWidth="1"/>
    <col min="14088" max="14335" width="14.875" style="3"/>
    <col min="14336" max="14336" width="3.25" style="3" customWidth="1"/>
    <col min="14337" max="14337" width="35" style="3" customWidth="1"/>
    <col min="14338" max="14339" width="9.25" style="3" customWidth="1"/>
    <col min="14340" max="14340" width="11.875" style="3" customWidth="1"/>
    <col min="14341" max="14341" width="9.25" style="3" customWidth="1"/>
    <col min="14342" max="14342" width="11.875" style="3" customWidth="1"/>
    <col min="14343" max="14343" width="9.25" style="3" customWidth="1"/>
    <col min="14344" max="14591" width="14.875" style="3"/>
    <col min="14592" max="14592" width="3.25" style="3" customWidth="1"/>
    <col min="14593" max="14593" width="35" style="3" customWidth="1"/>
    <col min="14594" max="14595" width="9.25" style="3" customWidth="1"/>
    <col min="14596" max="14596" width="11.875" style="3" customWidth="1"/>
    <col min="14597" max="14597" width="9.25" style="3" customWidth="1"/>
    <col min="14598" max="14598" width="11.875" style="3" customWidth="1"/>
    <col min="14599" max="14599" width="9.25" style="3" customWidth="1"/>
    <col min="14600" max="14847" width="14.875" style="3"/>
    <col min="14848" max="14848" width="3.25" style="3" customWidth="1"/>
    <col min="14849" max="14849" width="35" style="3" customWidth="1"/>
    <col min="14850" max="14851" width="9.25" style="3" customWidth="1"/>
    <col min="14852" max="14852" width="11.875" style="3" customWidth="1"/>
    <col min="14853" max="14853" width="9.25" style="3" customWidth="1"/>
    <col min="14854" max="14854" width="11.875" style="3" customWidth="1"/>
    <col min="14855" max="14855" width="9.25" style="3" customWidth="1"/>
    <col min="14856" max="15103" width="14.875" style="3"/>
    <col min="15104" max="15104" width="3.25" style="3" customWidth="1"/>
    <col min="15105" max="15105" width="35" style="3" customWidth="1"/>
    <col min="15106" max="15107" width="9.25" style="3" customWidth="1"/>
    <col min="15108" max="15108" width="11.875" style="3" customWidth="1"/>
    <col min="15109" max="15109" width="9.25" style="3" customWidth="1"/>
    <col min="15110" max="15110" width="11.875" style="3" customWidth="1"/>
    <col min="15111" max="15111" width="9.25" style="3" customWidth="1"/>
    <col min="15112" max="15359" width="14.875" style="3"/>
    <col min="15360" max="15360" width="3.25" style="3" customWidth="1"/>
    <col min="15361" max="15361" width="35" style="3" customWidth="1"/>
    <col min="15362" max="15363" width="9.25" style="3" customWidth="1"/>
    <col min="15364" max="15364" width="11.875" style="3" customWidth="1"/>
    <col min="15365" max="15365" width="9.25" style="3" customWidth="1"/>
    <col min="15366" max="15366" width="11.875" style="3" customWidth="1"/>
    <col min="15367" max="15367" width="9.25" style="3" customWidth="1"/>
    <col min="15368" max="15615" width="14.875" style="3"/>
    <col min="15616" max="15616" width="3.25" style="3" customWidth="1"/>
    <col min="15617" max="15617" width="35" style="3" customWidth="1"/>
    <col min="15618" max="15619" width="9.25" style="3" customWidth="1"/>
    <col min="15620" max="15620" width="11.875" style="3" customWidth="1"/>
    <col min="15621" max="15621" width="9.25" style="3" customWidth="1"/>
    <col min="15622" max="15622" width="11.875" style="3" customWidth="1"/>
    <col min="15623" max="15623" width="9.25" style="3" customWidth="1"/>
    <col min="15624" max="15871" width="14.875" style="3"/>
    <col min="15872" max="15872" width="3.25" style="3" customWidth="1"/>
    <col min="15873" max="15873" width="35" style="3" customWidth="1"/>
    <col min="15874" max="15875" width="9.25" style="3" customWidth="1"/>
    <col min="15876" max="15876" width="11.875" style="3" customWidth="1"/>
    <col min="15877" max="15877" width="9.25" style="3" customWidth="1"/>
    <col min="15878" max="15878" width="11.875" style="3" customWidth="1"/>
    <col min="15879" max="15879" width="9.25" style="3" customWidth="1"/>
    <col min="15880" max="16127" width="14.875" style="3"/>
    <col min="16128" max="16128" width="3.25" style="3" customWidth="1"/>
    <col min="16129" max="16129" width="35" style="3" customWidth="1"/>
    <col min="16130" max="16131" width="9.25" style="3" customWidth="1"/>
    <col min="16132" max="16132" width="11.875" style="3" customWidth="1"/>
    <col min="16133" max="16133" width="9.25" style="3" customWidth="1"/>
    <col min="16134" max="16134" width="11.875" style="3" customWidth="1"/>
    <col min="16135" max="16135" width="9.25" style="3" customWidth="1"/>
    <col min="16136" max="16384" width="14.875" style="3"/>
  </cols>
  <sheetData>
    <row r="1" spans="2:13" ht="57.75" customHeight="1">
      <c r="B1" s="93"/>
      <c r="C1" s="94"/>
      <c r="D1" s="1"/>
      <c r="E1" s="1"/>
      <c r="F1" s="2"/>
      <c r="G1" s="1"/>
      <c r="H1" s="95"/>
      <c r="I1" s="95"/>
      <c r="J1" s="1"/>
      <c r="K1" s="1"/>
      <c r="L1" s="1"/>
      <c r="M1" s="1"/>
    </row>
    <row r="2" spans="2:13" ht="15.75" customHeight="1">
      <c r="B2" s="96" t="s">
        <v>105</v>
      </c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</row>
    <row r="3" spans="2:13" ht="26.25">
      <c r="B3" s="97" t="s">
        <v>82</v>
      </c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</row>
    <row r="4" spans="2:13" ht="13.5" customHeight="1">
      <c r="B4" s="4"/>
      <c r="C4" s="5"/>
      <c r="D4" s="5"/>
      <c r="E4" s="5"/>
      <c r="F4" s="5"/>
      <c r="G4" s="5"/>
      <c r="H4" s="5"/>
      <c r="I4" s="5"/>
    </row>
    <row r="5" spans="2:13" ht="36.75" customHeight="1">
      <c r="B5" s="98" t="s">
        <v>83</v>
      </c>
      <c r="C5" s="98"/>
      <c r="D5" s="98"/>
      <c r="E5" s="98"/>
      <c r="F5" s="98"/>
      <c r="G5" s="98"/>
      <c r="H5" s="98"/>
      <c r="I5" s="98"/>
      <c r="J5" s="98"/>
      <c r="K5" s="98"/>
      <c r="L5" s="98"/>
      <c r="M5" s="98"/>
    </row>
    <row r="6" spans="2:13" ht="14.25" customHeight="1">
      <c r="B6" s="6"/>
      <c r="C6" s="7"/>
      <c r="D6" s="8"/>
      <c r="E6" s="8"/>
      <c r="F6" s="8"/>
      <c r="G6" s="8"/>
      <c r="H6" s="88"/>
      <c r="I6" s="89"/>
    </row>
    <row r="7" spans="2:13" ht="13.5" customHeight="1" thickBot="1">
      <c r="B7" s="219" t="s">
        <v>0</v>
      </c>
      <c r="C7" s="220"/>
      <c r="D7" s="220"/>
      <c r="E7" s="220"/>
      <c r="F7" s="220"/>
      <c r="G7" s="220"/>
      <c r="H7" s="220"/>
      <c r="I7" s="220"/>
      <c r="K7" s="29"/>
      <c r="L7" s="29"/>
      <c r="M7" s="29"/>
    </row>
    <row r="8" spans="2:13" ht="11.25" customHeight="1">
      <c r="B8" s="227" t="s">
        <v>87</v>
      </c>
      <c r="C8" s="231" t="s">
        <v>88</v>
      </c>
      <c r="D8" s="221" t="s">
        <v>86</v>
      </c>
      <c r="E8" s="222"/>
      <c r="F8" s="221" t="s">
        <v>85</v>
      </c>
      <c r="G8" s="222"/>
      <c r="H8" s="223" t="s">
        <v>1</v>
      </c>
      <c r="I8" s="224"/>
      <c r="J8" s="30"/>
      <c r="K8" s="210" t="s">
        <v>100</v>
      </c>
      <c r="L8" s="211"/>
      <c r="M8" s="212"/>
    </row>
    <row r="9" spans="2:13" ht="11.25" customHeight="1">
      <c r="B9" s="228"/>
      <c r="C9" s="232"/>
      <c r="D9" s="225" t="s">
        <v>84</v>
      </c>
      <c r="E9" s="226"/>
      <c r="F9" s="225" t="s">
        <v>84</v>
      </c>
      <c r="G9" s="226"/>
      <c r="H9" s="178" t="s">
        <v>84</v>
      </c>
      <c r="I9" s="179"/>
      <c r="J9" s="30"/>
      <c r="K9" s="213" t="s">
        <v>104</v>
      </c>
      <c r="L9" s="214"/>
      <c r="M9" s="215"/>
    </row>
    <row r="10" spans="2:13" ht="15" customHeight="1">
      <c r="B10" s="27">
        <v>1</v>
      </c>
      <c r="C10" s="10" t="s">
        <v>2</v>
      </c>
      <c r="D10" s="174">
        <f>L42</f>
        <v>17121.462507746332</v>
      </c>
      <c r="E10" s="175"/>
      <c r="F10" s="174">
        <v>0</v>
      </c>
      <c r="G10" s="175"/>
      <c r="H10" s="166">
        <f>D10+F10</f>
        <v>17121.462507746332</v>
      </c>
      <c r="I10" s="167"/>
      <c r="J10" s="30"/>
      <c r="K10" s="213"/>
      <c r="L10" s="214"/>
      <c r="M10" s="215"/>
    </row>
    <row r="11" spans="2:13" ht="15" customHeight="1">
      <c r="B11" s="28">
        <v>2</v>
      </c>
      <c r="C11" s="11" t="s">
        <v>3</v>
      </c>
      <c r="D11" s="229">
        <f>L65</f>
        <v>53793.637678165673</v>
      </c>
      <c r="E11" s="230"/>
      <c r="F11" s="229">
        <v>0</v>
      </c>
      <c r="G11" s="230"/>
      <c r="H11" s="166">
        <f t="shared" ref="H11:H16" si="0">D11+F11</f>
        <v>53793.637678165673</v>
      </c>
      <c r="I11" s="167"/>
      <c r="J11" s="30"/>
      <c r="K11" s="213"/>
      <c r="L11" s="214"/>
      <c r="M11" s="215"/>
    </row>
    <row r="12" spans="2:13" ht="15" customHeight="1">
      <c r="B12" s="27">
        <v>3</v>
      </c>
      <c r="C12" s="10" t="s">
        <v>101</v>
      </c>
      <c r="D12" s="174">
        <f>L80</f>
        <v>7133.8566411898364</v>
      </c>
      <c r="E12" s="175"/>
      <c r="F12" s="174">
        <v>0</v>
      </c>
      <c r="G12" s="175"/>
      <c r="H12" s="166">
        <f t="shared" si="0"/>
        <v>7133.8566411898364</v>
      </c>
      <c r="I12" s="167"/>
      <c r="J12" s="30"/>
      <c r="K12" s="213"/>
      <c r="L12" s="214"/>
      <c r="M12" s="215"/>
    </row>
    <row r="13" spans="2:13" ht="15" customHeight="1">
      <c r="B13" s="27">
        <v>4</v>
      </c>
      <c r="C13" s="10" t="s">
        <v>4</v>
      </c>
      <c r="D13" s="174">
        <f>L86</f>
        <v>1941.7475728155339</v>
      </c>
      <c r="E13" s="175"/>
      <c r="F13" s="174">
        <v>0</v>
      </c>
      <c r="G13" s="175"/>
      <c r="H13" s="166">
        <f t="shared" si="0"/>
        <v>1941.7475728155339</v>
      </c>
      <c r="I13" s="167"/>
      <c r="J13" s="30"/>
      <c r="K13" s="213"/>
      <c r="L13" s="214"/>
      <c r="M13" s="215"/>
    </row>
    <row r="14" spans="2:13" ht="22.5">
      <c r="B14" s="27">
        <v>5</v>
      </c>
      <c r="C14" s="10" t="s">
        <v>103</v>
      </c>
      <c r="D14" s="174">
        <f>SUM(L89+L90+L91)</f>
        <v>7250.5680644494942</v>
      </c>
      <c r="E14" s="175"/>
      <c r="F14" s="174">
        <f>L92</f>
        <v>3098.5333608758519</v>
      </c>
      <c r="G14" s="175"/>
      <c r="H14" s="166">
        <f t="shared" si="0"/>
        <v>10349.101425325345</v>
      </c>
      <c r="I14" s="167"/>
      <c r="J14" s="30"/>
      <c r="K14" s="213"/>
      <c r="L14" s="214"/>
      <c r="M14" s="215"/>
    </row>
    <row r="15" spans="2:13" ht="15" customHeight="1">
      <c r="B15" s="27">
        <v>6</v>
      </c>
      <c r="C15" s="10" t="s">
        <v>5</v>
      </c>
      <c r="D15" s="174">
        <f>L97</f>
        <v>3098.5333608758519</v>
      </c>
      <c r="E15" s="175"/>
      <c r="F15" s="174">
        <v>0</v>
      </c>
      <c r="G15" s="175"/>
      <c r="H15" s="166">
        <f t="shared" si="0"/>
        <v>3098.5333608758519</v>
      </c>
      <c r="I15" s="167"/>
      <c r="J15" s="30"/>
      <c r="K15" s="213"/>
      <c r="L15" s="214"/>
      <c r="M15" s="215"/>
    </row>
    <row r="16" spans="2:13" ht="15.75" customHeight="1" thickBot="1">
      <c r="B16" s="27">
        <v>7</v>
      </c>
      <c r="C16" s="10" t="s">
        <v>6</v>
      </c>
      <c r="D16" s="203">
        <f>L101</f>
        <v>2065.6889072505678</v>
      </c>
      <c r="E16" s="204"/>
      <c r="F16" s="203">
        <v>0</v>
      </c>
      <c r="G16" s="204"/>
      <c r="H16" s="166">
        <f t="shared" si="0"/>
        <v>2065.6889072505678</v>
      </c>
      <c r="I16" s="167"/>
      <c r="J16" s="30"/>
      <c r="K16" s="213"/>
      <c r="L16" s="214"/>
      <c r="M16" s="215"/>
    </row>
    <row r="17" spans="2:13" ht="14.25" customHeight="1" thickTop="1" thickBot="1">
      <c r="B17" s="182" t="s">
        <v>1</v>
      </c>
      <c r="C17" s="183"/>
      <c r="D17" s="205">
        <f>SUM(D10:E16)</f>
        <v>92405.494732493302</v>
      </c>
      <c r="E17" s="206"/>
      <c r="F17" s="205">
        <f>SUM(F10:G16)</f>
        <v>3098.5333608758519</v>
      </c>
      <c r="G17" s="206"/>
      <c r="H17" s="207">
        <f>SUM(H10:I16)</f>
        <v>95504.028093369139</v>
      </c>
      <c r="I17" s="208"/>
      <c r="J17" s="30"/>
      <c r="K17" s="213"/>
      <c r="L17" s="214"/>
      <c r="M17" s="215"/>
    </row>
    <row r="18" spans="2:13" ht="15" customHeight="1">
      <c r="K18" s="213"/>
      <c r="L18" s="214"/>
      <c r="M18" s="215"/>
    </row>
    <row r="19" spans="2:13" ht="15" customHeight="1" thickBot="1">
      <c r="B19" s="185" t="s">
        <v>7</v>
      </c>
      <c r="C19" s="185"/>
      <c r="D19" s="185"/>
      <c r="E19" s="185"/>
      <c r="F19" s="185"/>
      <c r="G19" s="185"/>
      <c r="H19" s="185"/>
      <c r="I19" s="185"/>
      <c r="K19" s="216"/>
      <c r="L19" s="217"/>
      <c r="M19" s="218"/>
    </row>
    <row r="20" spans="2:13" ht="13.5">
      <c r="C20" s="16"/>
      <c r="D20" s="16"/>
      <c r="E20" s="16"/>
      <c r="F20" s="16"/>
      <c r="G20" s="16"/>
      <c r="H20" s="16"/>
      <c r="I20" s="16"/>
    </row>
    <row r="21" spans="2:13">
      <c r="B21" s="25" t="s">
        <v>8</v>
      </c>
      <c r="C21" s="25"/>
      <c r="D21" s="25"/>
      <c r="E21" s="25"/>
      <c r="F21" s="25"/>
      <c r="G21" s="25"/>
      <c r="H21" s="25"/>
      <c r="I21" s="25"/>
    </row>
    <row r="22" spans="2:13">
      <c r="B22" s="25"/>
      <c r="C22" s="25"/>
      <c r="D22" s="25"/>
      <c r="E22" s="25"/>
      <c r="F22" s="25"/>
      <c r="G22" s="25"/>
      <c r="H22" s="25"/>
      <c r="I22" s="25"/>
      <c r="L22" s="43" t="s">
        <v>91</v>
      </c>
      <c r="M22" s="44">
        <v>484.1</v>
      </c>
    </row>
    <row r="23" spans="2:13" ht="13.5" customHeight="1" thickBot="1">
      <c r="C23" s="3"/>
      <c r="F23" s="3"/>
      <c r="H23" s="3"/>
      <c r="I23" s="3"/>
      <c r="M23" s="26" t="s">
        <v>107</v>
      </c>
    </row>
    <row r="24" spans="2:13" ht="15" customHeight="1">
      <c r="B24" s="186" t="s">
        <v>9</v>
      </c>
      <c r="C24" s="188" t="s">
        <v>10</v>
      </c>
      <c r="D24" s="193" t="s">
        <v>11</v>
      </c>
      <c r="E24" s="193" t="s">
        <v>12</v>
      </c>
      <c r="F24" s="201" t="s">
        <v>13</v>
      </c>
      <c r="G24" s="202"/>
      <c r="H24" s="202"/>
      <c r="I24" s="202"/>
      <c r="J24" s="201" t="s">
        <v>90</v>
      </c>
      <c r="K24" s="202"/>
      <c r="L24" s="202"/>
      <c r="M24" s="209"/>
    </row>
    <row r="25" spans="2:13">
      <c r="B25" s="187"/>
      <c r="C25" s="189"/>
      <c r="D25" s="194"/>
      <c r="E25" s="194"/>
      <c r="F25" s="178" t="s">
        <v>89</v>
      </c>
      <c r="G25" s="190"/>
      <c r="H25" s="178" t="s">
        <v>84</v>
      </c>
      <c r="I25" s="190"/>
      <c r="J25" s="178" t="s">
        <v>89</v>
      </c>
      <c r="K25" s="190"/>
      <c r="L25" s="178" t="s">
        <v>84</v>
      </c>
      <c r="M25" s="179"/>
    </row>
    <row r="26" spans="2:13">
      <c r="B26" s="38" t="s">
        <v>14</v>
      </c>
      <c r="C26" s="34"/>
      <c r="D26" s="34"/>
      <c r="E26" s="34"/>
      <c r="F26" s="34"/>
      <c r="G26" s="34"/>
      <c r="H26" s="34"/>
      <c r="I26" s="34"/>
      <c r="J26" s="34"/>
      <c r="K26" s="35"/>
      <c r="L26" s="34"/>
      <c r="M26" s="36"/>
    </row>
    <row r="27" spans="2:13" s="15" customFormat="1">
      <c r="B27" s="37" t="s">
        <v>96</v>
      </c>
      <c r="C27" s="31"/>
      <c r="D27" s="31"/>
      <c r="E27" s="31"/>
      <c r="F27" s="31"/>
      <c r="G27" s="31"/>
      <c r="H27" s="31"/>
      <c r="I27" s="31"/>
      <c r="J27" s="31"/>
      <c r="K27" s="32"/>
      <c r="L27" s="31"/>
      <c r="M27" s="33"/>
    </row>
    <row r="28" spans="2:13">
      <c r="B28" s="27">
        <v>1</v>
      </c>
      <c r="C28" s="10" t="s">
        <v>15</v>
      </c>
      <c r="D28" s="22" t="s">
        <v>16</v>
      </c>
      <c r="E28" s="22">
        <v>100</v>
      </c>
      <c r="F28" s="181">
        <v>12500</v>
      </c>
      <c r="G28" s="181"/>
      <c r="H28" s="166">
        <f>F28/M22</f>
        <v>25.8211113406321</v>
      </c>
      <c r="I28" s="180"/>
      <c r="J28" s="166">
        <f t="shared" ref="J28:J41" si="1">E28*F28</f>
        <v>1250000</v>
      </c>
      <c r="K28" s="180"/>
      <c r="L28" s="166">
        <f>J28/M22</f>
        <v>2582.1111340632101</v>
      </c>
      <c r="M28" s="167"/>
    </row>
    <row r="29" spans="2:13">
      <c r="B29" s="27">
        <v>2</v>
      </c>
      <c r="C29" s="10" t="s">
        <v>17</v>
      </c>
      <c r="D29" s="22" t="s">
        <v>18</v>
      </c>
      <c r="E29" s="22">
        <v>20</v>
      </c>
      <c r="F29" s="181">
        <v>12000</v>
      </c>
      <c r="G29" s="181"/>
      <c r="H29" s="166">
        <f>F29/M22</f>
        <v>24.788266887006817</v>
      </c>
      <c r="I29" s="180"/>
      <c r="J29" s="166">
        <f t="shared" si="1"/>
        <v>240000</v>
      </c>
      <c r="K29" s="180"/>
      <c r="L29" s="166">
        <f>J29/M22</f>
        <v>495.76533774013632</v>
      </c>
      <c r="M29" s="167"/>
    </row>
    <row r="30" spans="2:13">
      <c r="B30" s="27">
        <v>3</v>
      </c>
      <c r="C30" s="10" t="s">
        <v>19</v>
      </c>
      <c r="D30" s="22" t="s">
        <v>18</v>
      </c>
      <c r="E30" s="22">
        <v>20</v>
      </c>
      <c r="F30" s="181">
        <v>300</v>
      </c>
      <c r="G30" s="181"/>
      <c r="H30" s="166">
        <f>F30/M22</f>
        <v>0.61970667217517039</v>
      </c>
      <c r="I30" s="180"/>
      <c r="J30" s="166">
        <f t="shared" si="1"/>
        <v>6000</v>
      </c>
      <c r="K30" s="180"/>
      <c r="L30" s="166">
        <f>J30/M22</f>
        <v>12.394133443503408</v>
      </c>
      <c r="M30" s="167"/>
    </row>
    <row r="31" spans="2:13">
      <c r="B31" s="27">
        <v>4</v>
      </c>
      <c r="C31" s="10" t="s">
        <v>20</v>
      </c>
      <c r="D31" s="22" t="s">
        <v>18</v>
      </c>
      <c r="E31" s="22">
        <v>4</v>
      </c>
      <c r="F31" s="181">
        <v>65000</v>
      </c>
      <c r="G31" s="181"/>
      <c r="H31" s="166">
        <f>F31/M22</f>
        <v>134.26977897128691</v>
      </c>
      <c r="I31" s="180"/>
      <c r="J31" s="166">
        <f t="shared" si="1"/>
        <v>260000</v>
      </c>
      <c r="K31" s="180"/>
      <c r="L31" s="166">
        <f>J31/M22</f>
        <v>537.07911588514764</v>
      </c>
      <c r="M31" s="167"/>
    </row>
    <row r="32" spans="2:13">
      <c r="B32" s="27">
        <v>5</v>
      </c>
      <c r="C32" s="10" t="s">
        <v>21</v>
      </c>
      <c r="D32" s="22" t="s">
        <v>18</v>
      </c>
      <c r="E32" s="22">
        <v>40</v>
      </c>
      <c r="F32" s="181">
        <v>45500</v>
      </c>
      <c r="G32" s="181"/>
      <c r="H32" s="166">
        <f>F32/M22</f>
        <v>93.988845279900843</v>
      </c>
      <c r="I32" s="180"/>
      <c r="J32" s="166">
        <f t="shared" si="1"/>
        <v>1820000</v>
      </c>
      <c r="K32" s="180"/>
      <c r="L32" s="166">
        <f>J32/M22</f>
        <v>3759.5538111960336</v>
      </c>
      <c r="M32" s="167"/>
    </row>
    <row r="33" spans="2:13">
      <c r="B33" s="27">
        <v>6</v>
      </c>
      <c r="C33" s="10" t="s">
        <v>22</v>
      </c>
      <c r="D33" s="22" t="s">
        <v>23</v>
      </c>
      <c r="E33" s="22">
        <v>65</v>
      </c>
      <c r="F33" s="181">
        <v>15500</v>
      </c>
      <c r="G33" s="181"/>
      <c r="H33" s="166">
        <f>F33/M22</f>
        <v>32.018178062383804</v>
      </c>
      <c r="I33" s="180"/>
      <c r="J33" s="166">
        <f t="shared" si="1"/>
        <v>1007500</v>
      </c>
      <c r="K33" s="180"/>
      <c r="L33" s="166">
        <f>J33/M22</f>
        <v>2081.1815740549473</v>
      </c>
      <c r="M33" s="167"/>
    </row>
    <row r="34" spans="2:13">
      <c r="B34" s="27">
        <v>7</v>
      </c>
      <c r="C34" s="10" t="s">
        <v>24</v>
      </c>
      <c r="D34" s="22" t="s">
        <v>23</v>
      </c>
      <c r="E34" s="22">
        <v>65</v>
      </c>
      <c r="F34" s="181">
        <v>20500</v>
      </c>
      <c r="G34" s="181"/>
      <c r="H34" s="166">
        <f>F34/M22</f>
        <v>42.346622598636642</v>
      </c>
      <c r="I34" s="180"/>
      <c r="J34" s="166">
        <f t="shared" si="1"/>
        <v>1332500</v>
      </c>
      <c r="K34" s="180"/>
      <c r="L34" s="166">
        <f>J34/M22</f>
        <v>2752.5304689113818</v>
      </c>
      <c r="M34" s="167"/>
    </row>
    <row r="35" spans="2:13">
      <c r="B35" s="27">
        <v>8</v>
      </c>
      <c r="C35" s="10" t="s">
        <v>25</v>
      </c>
      <c r="D35" s="22" t="s">
        <v>18</v>
      </c>
      <c r="E35" s="22">
        <v>25</v>
      </c>
      <c r="F35" s="181">
        <v>17000</v>
      </c>
      <c r="G35" s="181"/>
      <c r="H35" s="166">
        <f>F35/M22</f>
        <v>35.116711423259659</v>
      </c>
      <c r="I35" s="180"/>
      <c r="J35" s="166">
        <f t="shared" si="1"/>
        <v>425000</v>
      </c>
      <c r="K35" s="180"/>
      <c r="L35" s="166">
        <f>J35/M22</f>
        <v>877.91778558149133</v>
      </c>
      <c r="M35" s="167"/>
    </row>
    <row r="36" spans="2:13">
      <c r="B36" s="27">
        <v>9</v>
      </c>
      <c r="C36" s="10" t="s">
        <v>26</v>
      </c>
      <c r="D36" s="22" t="s">
        <v>18</v>
      </c>
      <c r="E36" s="22">
        <v>50</v>
      </c>
      <c r="F36" s="181">
        <v>10000</v>
      </c>
      <c r="G36" s="181"/>
      <c r="H36" s="166">
        <f>F36/M22</f>
        <v>20.656889072505681</v>
      </c>
      <c r="I36" s="180"/>
      <c r="J36" s="166">
        <f t="shared" si="1"/>
        <v>500000</v>
      </c>
      <c r="K36" s="180"/>
      <c r="L36" s="166">
        <f>J36/M22</f>
        <v>1032.8444536252839</v>
      </c>
      <c r="M36" s="167"/>
    </row>
    <row r="37" spans="2:13">
      <c r="B37" s="27">
        <v>10</v>
      </c>
      <c r="C37" s="10" t="s">
        <v>27</v>
      </c>
      <c r="D37" s="22" t="s">
        <v>28</v>
      </c>
      <c r="E37" s="22">
        <v>15</v>
      </c>
      <c r="F37" s="181">
        <v>17000</v>
      </c>
      <c r="G37" s="181"/>
      <c r="H37" s="166">
        <f>F37/M22</f>
        <v>35.116711423259659</v>
      </c>
      <c r="I37" s="180"/>
      <c r="J37" s="166">
        <f t="shared" si="1"/>
        <v>255000</v>
      </c>
      <c r="K37" s="180"/>
      <c r="L37" s="166">
        <f>J37/M22</f>
        <v>526.7506713488948</v>
      </c>
      <c r="M37" s="167"/>
    </row>
    <row r="38" spans="2:13">
      <c r="B38" s="27">
        <v>11</v>
      </c>
      <c r="C38" s="10" t="s">
        <v>29</v>
      </c>
      <c r="D38" s="22" t="s">
        <v>30</v>
      </c>
      <c r="E38" s="22">
        <v>10</v>
      </c>
      <c r="F38" s="181">
        <v>1000</v>
      </c>
      <c r="G38" s="181"/>
      <c r="H38" s="166">
        <f>F38/M22</f>
        <v>2.0656889072505678</v>
      </c>
      <c r="I38" s="180"/>
      <c r="J38" s="166">
        <f t="shared" si="1"/>
        <v>10000</v>
      </c>
      <c r="K38" s="180"/>
      <c r="L38" s="166">
        <f>J38/M22</f>
        <v>20.656889072505681</v>
      </c>
      <c r="M38" s="167"/>
    </row>
    <row r="39" spans="2:13">
      <c r="B39" s="27">
        <v>12</v>
      </c>
      <c r="C39" s="10" t="s">
        <v>31</v>
      </c>
      <c r="D39" s="22" t="s">
        <v>32</v>
      </c>
      <c r="E39" s="22">
        <v>40</v>
      </c>
      <c r="F39" s="181">
        <v>6000</v>
      </c>
      <c r="G39" s="181"/>
      <c r="H39" s="166">
        <f>F39/M22</f>
        <v>12.394133443503408</v>
      </c>
      <c r="I39" s="180"/>
      <c r="J39" s="166">
        <f t="shared" si="1"/>
        <v>240000</v>
      </c>
      <c r="K39" s="180"/>
      <c r="L39" s="166">
        <f>J39/M22</f>
        <v>495.76533774013632</v>
      </c>
      <c r="M39" s="167"/>
    </row>
    <row r="40" spans="2:13">
      <c r="B40" s="27">
        <v>13</v>
      </c>
      <c r="C40" s="10" t="s">
        <v>33</v>
      </c>
      <c r="D40" s="22" t="s">
        <v>34</v>
      </c>
      <c r="E40" s="22">
        <v>25</v>
      </c>
      <c r="F40" s="181">
        <v>2500</v>
      </c>
      <c r="G40" s="181"/>
      <c r="H40" s="166">
        <f>F40/M22</f>
        <v>5.1642222681264203</v>
      </c>
      <c r="I40" s="180"/>
      <c r="J40" s="166">
        <f t="shared" si="1"/>
        <v>62500</v>
      </c>
      <c r="K40" s="180"/>
      <c r="L40" s="166">
        <f>J40/M22</f>
        <v>129.10555670316049</v>
      </c>
      <c r="M40" s="167"/>
    </row>
    <row r="41" spans="2:13" s="17" customFormat="1">
      <c r="B41" s="28">
        <v>14</v>
      </c>
      <c r="C41" s="11" t="s">
        <v>35</v>
      </c>
      <c r="D41" s="23" t="s">
        <v>18</v>
      </c>
      <c r="E41" s="23">
        <v>4</v>
      </c>
      <c r="F41" s="172">
        <v>220000</v>
      </c>
      <c r="G41" s="200"/>
      <c r="H41" s="166">
        <f>F41/M22</f>
        <v>454.45155959512493</v>
      </c>
      <c r="I41" s="180"/>
      <c r="J41" s="166">
        <f t="shared" si="1"/>
        <v>880000</v>
      </c>
      <c r="K41" s="180"/>
      <c r="L41" s="172">
        <f>J41/M22</f>
        <v>1817.8062383804997</v>
      </c>
      <c r="M41" s="173"/>
    </row>
    <row r="42" spans="2:13" ht="11.25" customHeight="1">
      <c r="B42" s="157" t="s">
        <v>36</v>
      </c>
      <c r="C42" s="158"/>
      <c r="D42" s="158"/>
      <c r="E42" s="158"/>
      <c r="F42" s="158"/>
      <c r="G42" s="158"/>
      <c r="H42" s="158"/>
      <c r="I42" s="159"/>
      <c r="J42" s="168">
        <f>SUM(J28:K41)</f>
        <v>8288500</v>
      </c>
      <c r="K42" s="195"/>
      <c r="L42" s="168">
        <f>SUM(L28:M41)</f>
        <v>17121.462507746332</v>
      </c>
      <c r="M42" s="169"/>
    </row>
    <row r="43" spans="2:13">
      <c r="B43" s="38" t="s">
        <v>37</v>
      </c>
      <c r="C43" s="34"/>
      <c r="D43" s="34"/>
      <c r="E43" s="40"/>
      <c r="F43" s="34"/>
      <c r="G43" s="34"/>
      <c r="H43" s="34"/>
      <c r="I43" s="34"/>
      <c r="J43" s="34"/>
      <c r="K43" s="35"/>
      <c r="L43" s="34"/>
      <c r="M43" s="36"/>
    </row>
    <row r="44" spans="2:13" s="15" customFormat="1">
      <c r="B44" s="37" t="s">
        <v>96</v>
      </c>
      <c r="C44" s="31"/>
      <c r="D44" s="31"/>
      <c r="E44" s="39"/>
      <c r="F44" s="31"/>
      <c r="G44" s="31"/>
      <c r="H44" s="31"/>
      <c r="I44" s="31"/>
      <c r="J44" s="31"/>
      <c r="K44" s="32"/>
      <c r="L44" s="31"/>
      <c r="M44" s="33"/>
    </row>
    <row r="45" spans="2:13">
      <c r="B45" s="27">
        <v>1</v>
      </c>
      <c r="C45" s="10" t="s">
        <v>15</v>
      </c>
      <c r="D45" s="22" t="s">
        <v>16</v>
      </c>
      <c r="E45" s="22">
        <v>100</v>
      </c>
      <c r="F45" s="181">
        <v>20000</v>
      </c>
      <c r="G45" s="181"/>
      <c r="H45" s="166">
        <f>F45/M22</f>
        <v>41.313778145011362</v>
      </c>
      <c r="I45" s="180"/>
      <c r="J45" s="166">
        <f t="shared" ref="J45:J64" si="2">E45*F45</f>
        <v>2000000</v>
      </c>
      <c r="K45" s="180"/>
      <c r="L45" s="166">
        <f>J45/M22</f>
        <v>4131.3778145011356</v>
      </c>
      <c r="M45" s="167"/>
    </row>
    <row r="46" spans="2:13">
      <c r="B46" s="27">
        <v>2</v>
      </c>
      <c r="C46" s="10" t="s">
        <v>38</v>
      </c>
      <c r="D46" s="22" t="s">
        <v>32</v>
      </c>
      <c r="E46" s="22">
        <v>40</v>
      </c>
      <c r="F46" s="181">
        <v>150000</v>
      </c>
      <c r="G46" s="181"/>
      <c r="H46" s="166">
        <f>F46/M22</f>
        <v>309.85333608758521</v>
      </c>
      <c r="I46" s="180"/>
      <c r="J46" s="166">
        <f t="shared" si="2"/>
        <v>6000000</v>
      </c>
      <c r="K46" s="180"/>
      <c r="L46" s="166">
        <f>J46/M22</f>
        <v>12394.133443503408</v>
      </c>
      <c r="M46" s="167"/>
    </row>
    <row r="47" spans="2:13">
      <c r="B47" s="27">
        <v>3</v>
      </c>
      <c r="C47" s="10" t="s">
        <v>39</v>
      </c>
      <c r="D47" s="22" t="s">
        <v>18</v>
      </c>
      <c r="E47" s="22">
        <v>12</v>
      </c>
      <c r="F47" s="181">
        <v>350000</v>
      </c>
      <c r="G47" s="181"/>
      <c r="H47" s="166">
        <f>F47/M22</f>
        <v>722.99111753769876</v>
      </c>
      <c r="I47" s="180"/>
      <c r="J47" s="166">
        <f t="shared" si="2"/>
        <v>4200000</v>
      </c>
      <c r="K47" s="180"/>
      <c r="L47" s="166">
        <f>J47/M22</f>
        <v>8675.8934104523851</v>
      </c>
      <c r="M47" s="167"/>
    </row>
    <row r="48" spans="2:13" s="18" customFormat="1">
      <c r="B48" s="27">
        <v>4</v>
      </c>
      <c r="C48" s="10" t="s">
        <v>40</v>
      </c>
      <c r="D48" s="22" t="s">
        <v>41</v>
      </c>
      <c r="E48" s="22">
        <v>10</v>
      </c>
      <c r="F48" s="181">
        <v>120000</v>
      </c>
      <c r="G48" s="181"/>
      <c r="H48" s="166">
        <f>F48/M22</f>
        <v>247.88266887006816</v>
      </c>
      <c r="I48" s="180"/>
      <c r="J48" s="166">
        <f t="shared" si="2"/>
        <v>1200000</v>
      </c>
      <c r="K48" s="180"/>
      <c r="L48" s="166">
        <f>J48/M22</f>
        <v>2478.8266887006816</v>
      </c>
      <c r="M48" s="167"/>
    </row>
    <row r="49" spans="2:13">
      <c r="B49" s="27">
        <v>5</v>
      </c>
      <c r="C49" s="10" t="s">
        <v>42</v>
      </c>
      <c r="D49" s="22" t="s">
        <v>41</v>
      </c>
      <c r="E49" s="22">
        <v>54</v>
      </c>
      <c r="F49" s="181">
        <v>47500</v>
      </c>
      <c r="G49" s="181"/>
      <c r="H49" s="166">
        <f>F49/M22</f>
        <v>98.120223094401979</v>
      </c>
      <c r="I49" s="180"/>
      <c r="J49" s="166">
        <f t="shared" si="2"/>
        <v>2565000</v>
      </c>
      <c r="K49" s="180"/>
      <c r="L49" s="166">
        <f>J49/M22</f>
        <v>5298.4920470977067</v>
      </c>
      <c r="M49" s="167"/>
    </row>
    <row r="50" spans="2:13">
      <c r="B50" s="27">
        <v>6</v>
      </c>
      <c r="C50" s="10" t="s">
        <v>43</v>
      </c>
      <c r="D50" s="22" t="s">
        <v>18</v>
      </c>
      <c r="E50" s="22">
        <v>2</v>
      </c>
      <c r="F50" s="181">
        <v>45500</v>
      </c>
      <c r="G50" s="181"/>
      <c r="H50" s="166">
        <f>F50/M22</f>
        <v>93.988845279900843</v>
      </c>
      <c r="I50" s="180"/>
      <c r="J50" s="166">
        <f t="shared" si="2"/>
        <v>91000</v>
      </c>
      <c r="K50" s="180"/>
      <c r="L50" s="166">
        <f>J50/M22</f>
        <v>187.97769055980169</v>
      </c>
      <c r="M50" s="167"/>
    </row>
    <row r="51" spans="2:13">
      <c r="B51" s="27">
        <v>7</v>
      </c>
      <c r="C51" s="10" t="s">
        <v>44</v>
      </c>
      <c r="D51" s="22" t="s">
        <v>18</v>
      </c>
      <c r="E51" s="22">
        <v>6</v>
      </c>
      <c r="F51" s="181">
        <v>300000</v>
      </c>
      <c r="G51" s="181"/>
      <c r="H51" s="166">
        <f>F51/M22</f>
        <v>619.70667217517041</v>
      </c>
      <c r="I51" s="180"/>
      <c r="J51" s="166">
        <f t="shared" si="2"/>
        <v>1800000</v>
      </c>
      <c r="K51" s="180"/>
      <c r="L51" s="166">
        <f>J51/M22</f>
        <v>3718.2400330510222</v>
      </c>
      <c r="M51" s="167"/>
    </row>
    <row r="52" spans="2:13">
      <c r="B52" s="27">
        <v>8</v>
      </c>
      <c r="C52" s="10" t="s">
        <v>45</v>
      </c>
      <c r="D52" s="22" t="s">
        <v>18</v>
      </c>
      <c r="E52" s="22">
        <v>32</v>
      </c>
      <c r="F52" s="181">
        <v>40000</v>
      </c>
      <c r="G52" s="181"/>
      <c r="H52" s="166">
        <f>F52/M22</f>
        <v>82.627556290022724</v>
      </c>
      <c r="I52" s="180"/>
      <c r="J52" s="166">
        <f t="shared" si="2"/>
        <v>1280000</v>
      </c>
      <c r="K52" s="180"/>
      <c r="L52" s="166">
        <f>J52/M22</f>
        <v>2644.0818012807272</v>
      </c>
      <c r="M52" s="167"/>
    </row>
    <row r="53" spans="2:13">
      <c r="B53" s="27">
        <v>9</v>
      </c>
      <c r="C53" s="10" t="s">
        <v>19</v>
      </c>
      <c r="D53" s="22" t="s">
        <v>18</v>
      </c>
      <c r="E53" s="22">
        <v>100</v>
      </c>
      <c r="F53" s="181">
        <v>9000</v>
      </c>
      <c r="G53" s="181"/>
      <c r="H53" s="166">
        <f>F53/M22</f>
        <v>18.591200165255113</v>
      </c>
      <c r="I53" s="180"/>
      <c r="J53" s="166">
        <f t="shared" si="2"/>
        <v>900000</v>
      </c>
      <c r="K53" s="180"/>
      <c r="L53" s="166">
        <f>J53/M22</f>
        <v>1859.1200165255111</v>
      </c>
      <c r="M53" s="167"/>
    </row>
    <row r="54" spans="2:13">
      <c r="B54" s="27">
        <v>10</v>
      </c>
      <c r="C54" s="10" t="s">
        <v>46</v>
      </c>
      <c r="D54" s="22" t="s">
        <v>30</v>
      </c>
      <c r="E54" s="22">
        <v>25</v>
      </c>
      <c r="F54" s="181">
        <v>7500</v>
      </c>
      <c r="G54" s="181"/>
      <c r="H54" s="166">
        <f>F54/M22</f>
        <v>15.49266680437926</v>
      </c>
      <c r="I54" s="180"/>
      <c r="J54" s="166">
        <f t="shared" si="2"/>
        <v>187500</v>
      </c>
      <c r="K54" s="180"/>
      <c r="L54" s="166">
        <f>J54/M22</f>
        <v>387.31667010948149</v>
      </c>
      <c r="M54" s="167"/>
    </row>
    <row r="55" spans="2:13">
      <c r="B55" s="27">
        <v>11</v>
      </c>
      <c r="C55" s="10" t="s">
        <v>33</v>
      </c>
      <c r="D55" s="22" t="s">
        <v>41</v>
      </c>
      <c r="E55" s="22">
        <v>18</v>
      </c>
      <c r="F55" s="181">
        <v>55000</v>
      </c>
      <c r="G55" s="181"/>
      <c r="H55" s="166">
        <f>F55/M22</f>
        <v>113.61288989878123</v>
      </c>
      <c r="I55" s="180"/>
      <c r="J55" s="166">
        <f t="shared" si="2"/>
        <v>990000</v>
      </c>
      <c r="K55" s="180"/>
      <c r="L55" s="166">
        <f>J55/M22</f>
        <v>2045.0320181780623</v>
      </c>
      <c r="M55" s="167"/>
    </row>
    <row r="56" spans="2:13">
      <c r="B56" s="27">
        <v>12</v>
      </c>
      <c r="C56" s="10" t="s">
        <v>47</v>
      </c>
      <c r="D56" s="22" t="s">
        <v>41</v>
      </c>
      <c r="E56" s="22">
        <v>10</v>
      </c>
      <c r="F56" s="181">
        <v>115000</v>
      </c>
      <c r="G56" s="181"/>
      <c r="H56" s="166">
        <f>F56/M22</f>
        <v>237.55422433381531</v>
      </c>
      <c r="I56" s="180"/>
      <c r="J56" s="166">
        <f t="shared" si="2"/>
        <v>1150000</v>
      </c>
      <c r="K56" s="180"/>
      <c r="L56" s="166">
        <f>J56/M22</f>
        <v>2375.5422433381532</v>
      </c>
      <c r="M56" s="167"/>
    </row>
    <row r="57" spans="2:13">
      <c r="B57" s="27">
        <v>13</v>
      </c>
      <c r="C57" s="10" t="s">
        <v>48</v>
      </c>
      <c r="D57" s="22" t="s">
        <v>41</v>
      </c>
      <c r="E57" s="22">
        <v>18</v>
      </c>
      <c r="F57" s="181">
        <v>35000</v>
      </c>
      <c r="G57" s="181"/>
      <c r="H57" s="166">
        <f>F57/M22</f>
        <v>72.299111753769878</v>
      </c>
      <c r="I57" s="180"/>
      <c r="J57" s="166">
        <f t="shared" si="2"/>
        <v>630000</v>
      </c>
      <c r="K57" s="180"/>
      <c r="L57" s="166">
        <f>J57/M22</f>
        <v>1301.3840115678579</v>
      </c>
      <c r="M57" s="167"/>
    </row>
    <row r="58" spans="2:13" s="18" customFormat="1">
      <c r="B58" s="27">
        <v>14</v>
      </c>
      <c r="C58" s="10" t="s">
        <v>49</v>
      </c>
      <c r="D58" s="22" t="s">
        <v>50</v>
      </c>
      <c r="E58" s="22">
        <v>15</v>
      </c>
      <c r="F58" s="181">
        <v>60000</v>
      </c>
      <c r="G58" s="181"/>
      <c r="H58" s="166">
        <f>F58/M22</f>
        <v>123.94133443503408</v>
      </c>
      <c r="I58" s="180"/>
      <c r="J58" s="166">
        <f t="shared" si="2"/>
        <v>900000</v>
      </c>
      <c r="K58" s="180"/>
      <c r="L58" s="166">
        <f>J58/M22</f>
        <v>1859.1200165255111</v>
      </c>
      <c r="M58" s="167"/>
    </row>
    <row r="59" spans="2:13" s="19" customFormat="1">
      <c r="B59" s="27">
        <v>15</v>
      </c>
      <c r="C59" s="10" t="s">
        <v>51</v>
      </c>
      <c r="D59" s="22" t="s">
        <v>52</v>
      </c>
      <c r="E59" s="22">
        <v>8</v>
      </c>
      <c r="F59" s="181">
        <v>75000</v>
      </c>
      <c r="G59" s="181"/>
      <c r="H59" s="166">
        <f>F59/M22</f>
        <v>154.9266680437926</v>
      </c>
      <c r="I59" s="180"/>
      <c r="J59" s="166">
        <f t="shared" si="2"/>
        <v>600000</v>
      </c>
      <c r="K59" s="180"/>
      <c r="L59" s="166">
        <f>J59/M22</f>
        <v>1239.4133443503408</v>
      </c>
      <c r="M59" s="167"/>
    </row>
    <row r="60" spans="2:13" s="20" customFormat="1">
      <c r="B60" s="28">
        <v>16</v>
      </c>
      <c r="C60" s="11" t="s">
        <v>27</v>
      </c>
      <c r="D60" s="23" t="s">
        <v>28</v>
      </c>
      <c r="E60" s="23">
        <v>4</v>
      </c>
      <c r="F60" s="181">
        <v>17000</v>
      </c>
      <c r="G60" s="181"/>
      <c r="H60" s="166">
        <f>F60/M22</f>
        <v>35.116711423259659</v>
      </c>
      <c r="I60" s="180"/>
      <c r="J60" s="172">
        <f t="shared" si="2"/>
        <v>68000</v>
      </c>
      <c r="K60" s="200"/>
      <c r="L60" s="166">
        <f>J60/M22</f>
        <v>140.46684569303864</v>
      </c>
      <c r="M60" s="167"/>
    </row>
    <row r="61" spans="2:13" s="20" customFormat="1">
      <c r="B61" s="28">
        <v>17</v>
      </c>
      <c r="C61" s="11" t="s">
        <v>53</v>
      </c>
      <c r="D61" s="23" t="s">
        <v>18</v>
      </c>
      <c r="E61" s="23">
        <v>2</v>
      </c>
      <c r="F61" s="181">
        <v>140000</v>
      </c>
      <c r="G61" s="181"/>
      <c r="H61" s="166">
        <f>F61/M22</f>
        <v>289.19644701507951</v>
      </c>
      <c r="I61" s="180"/>
      <c r="J61" s="172">
        <f t="shared" si="2"/>
        <v>280000</v>
      </c>
      <c r="K61" s="200"/>
      <c r="L61" s="166">
        <f>J61/M22</f>
        <v>578.39289403015903</v>
      </c>
      <c r="M61" s="167"/>
    </row>
    <row r="62" spans="2:13" s="20" customFormat="1">
      <c r="B62" s="28">
        <v>18</v>
      </c>
      <c r="C62" s="11" t="s">
        <v>54</v>
      </c>
      <c r="D62" s="23" t="s">
        <v>18</v>
      </c>
      <c r="E62" s="23">
        <v>4</v>
      </c>
      <c r="F62" s="181">
        <v>45000</v>
      </c>
      <c r="G62" s="181"/>
      <c r="H62" s="166">
        <f>F62/M22</f>
        <v>92.956000826275556</v>
      </c>
      <c r="I62" s="180"/>
      <c r="J62" s="172">
        <f t="shared" si="2"/>
        <v>180000</v>
      </c>
      <c r="K62" s="200"/>
      <c r="L62" s="166">
        <f>J62/M22</f>
        <v>371.82400330510222</v>
      </c>
      <c r="M62" s="167"/>
    </row>
    <row r="63" spans="2:13" s="20" customFormat="1">
      <c r="B63" s="28">
        <v>19</v>
      </c>
      <c r="C63" s="11" t="s">
        <v>55</v>
      </c>
      <c r="D63" s="23" t="s">
        <v>56</v>
      </c>
      <c r="E63" s="23">
        <v>1</v>
      </c>
      <c r="F63" s="184">
        <v>800000</v>
      </c>
      <c r="G63" s="184"/>
      <c r="H63" s="166">
        <f>F63/M22</f>
        <v>1652.5511258004544</v>
      </c>
      <c r="I63" s="180"/>
      <c r="J63" s="172">
        <f t="shared" si="2"/>
        <v>800000</v>
      </c>
      <c r="K63" s="200"/>
      <c r="L63" s="166">
        <f>J63/M22</f>
        <v>1652.5511258004544</v>
      </c>
      <c r="M63" s="167"/>
    </row>
    <row r="64" spans="2:13" s="20" customFormat="1">
      <c r="B64" s="28">
        <v>20</v>
      </c>
      <c r="C64" s="11" t="s">
        <v>35</v>
      </c>
      <c r="D64" s="23" t="s">
        <v>57</v>
      </c>
      <c r="E64" s="23">
        <v>1</v>
      </c>
      <c r="F64" s="172">
        <v>220000</v>
      </c>
      <c r="G64" s="200"/>
      <c r="H64" s="166">
        <f>F64/M22</f>
        <v>454.45155959512493</v>
      </c>
      <c r="I64" s="180"/>
      <c r="J64" s="172">
        <f t="shared" si="2"/>
        <v>220000</v>
      </c>
      <c r="K64" s="200"/>
      <c r="L64" s="166">
        <f>J64/M22</f>
        <v>454.45155959512493</v>
      </c>
      <c r="M64" s="167"/>
    </row>
    <row r="65" spans="2:13" ht="11.25" customHeight="1">
      <c r="B65" s="157" t="s">
        <v>36</v>
      </c>
      <c r="C65" s="158"/>
      <c r="D65" s="158"/>
      <c r="E65" s="158"/>
      <c r="F65" s="158"/>
      <c r="G65" s="158"/>
      <c r="H65" s="158"/>
      <c r="I65" s="159"/>
      <c r="J65" s="168">
        <f>SUM(J45:K64)</f>
        <v>26041500</v>
      </c>
      <c r="K65" s="195"/>
      <c r="L65" s="168">
        <f>SUM(L45:M64)</f>
        <v>53793.637678165673</v>
      </c>
      <c r="M65" s="169"/>
    </row>
    <row r="66" spans="2:13" s="18" customFormat="1">
      <c r="B66" s="38" t="s">
        <v>102</v>
      </c>
      <c r="C66" s="34"/>
      <c r="D66" s="34"/>
      <c r="E66" s="40"/>
      <c r="F66" s="34"/>
      <c r="G66" s="34"/>
      <c r="H66" s="34"/>
      <c r="I66" s="34"/>
      <c r="J66" s="34"/>
      <c r="K66" s="35"/>
      <c r="L66" s="34"/>
      <c r="M66" s="36"/>
    </row>
    <row r="67" spans="2:13" s="18" customFormat="1">
      <c r="B67" s="37" t="s">
        <v>96</v>
      </c>
      <c r="C67" s="31"/>
      <c r="D67" s="31"/>
      <c r="E67" s="39"/>
      <c r="F67" s="31"/>
      <c r="G67" s="31"/>
      <c r="H67" s="31"/>
      <c r="I67" s="31"/>
      <c r="J67" s="31"/>
      <c r="K67" s="32"/>
      <c r="L67" s="31"/>
      <c r="M67" s="33"/>
    </row>
    <row r="68" spans="2:13">
      <c r="B68" s="27">
        <v>1</v>
      </c>
      <c r="C68" s="10" t="s">
        <v>15</v>
      </c>
      <c r="D68" s="24" t="s">
        <v>16</v>
      </c>
      <c r="E68" s="24">
        <v>100</v>
      </c>
      <c r="F68" s="181">
        <v>12500</v>
      </c>
      <c r="G68" s="181"/>
      <c r="H68" s="166">
        <f>F68/M22</f>
        <v>25.8211113406321</v>
      </c>
      <c r="I68" s="180"/>
      <c r="J68" s="166">
        <f t="shared" ref="J68:J79" si="3">E68*F68</f>
        <v>1250000</v>
      </c>
      <c r="K68" s="180"/>
      <c r="L68" s="166">
        <f>J68/M22</f>
        <v>2582.1111340632101</v>
      </c>
      <c r="M68" s="167"/>
    </row>
    <row r="69" spans="2:13">
      <c r="B69" s="27">
        <v>2</v>
      </c>
      <c r="C69" s="10" t="s">
        <v>58</v>
      </c>
      <c r="D69" s="24" t="s">
        <v>18</v>
      </c>
      <c r="E69" s="24">
        <v>6</v>
      </c>
      <c r="F69" s="181">
        <v>65000</v>
      </c>
      <c r="G69" s="181"/>
      <c r="H69" s="166">
        <f>F69/M22</f>
        <v>134.26977897128691</v>
      </c>
      <c r="I69" s="180"/>
      <c r="J69" s="166">
        <f t="shared" si="3"/>
        <v>390000</v>
      </c>
      <c r="K69" s="180"/>
      <c r="L69" s="166">
        <f>J69/M22</f>
        <v>805.61867382772152</v>
      </c>
      <c r="M69" s="167"/>
    </row>
    <row r="70" spans="2:13">
      <c r="B70" s="27">
        <v>3</v>
      </c>
      <c r="C70" s="10" t="s">
        <v>22</v>
      </c>
      <c r="D70" s="24" t="s">
        <v>23</v>
      </c>
      <c r="E70" s="24">
        <v>15</v>
      </c>
      <c r="F70" s="181">
        <v>15500</v>
      </c>
      <c r="G70" s="181"/>
      <c r="H70" s="166">
        <f>F70/M22</f>
        <v>32.018178062383804</v>
      </c>
      <c r="I70" s="180"/>
      <c r="J70" s="166">
        <f t="shared" si="3"/>
        <v>232500</v>
      </c>
      <c r="K70" s="180"/>
      <c r="L70" s="166">
        <f>J70/M22</f>
        <v>480.27267093575705</v>
      </c>
      <c r="M70" s="167"/>
    </row>
    <row r="71" spans="2:13" s="18" customFormat="1">
      <c r="B71" s="27">
        <v>4</v>
      </c>
      <c r="C71" s="10" t="s">
        <v>25</v>
      </c>
      <c r="D71" s="24" t="s">
        <v>18</v>
      </c>
      <c r="E71" s="24">
        <v>15</v>
      </c>
      <c r="F71" s="181">
        <v>17000</v>
      </c>
      <c r="G71" s="181"/>
      <c r="H71" s="166">
        <f>F71/M22</f>
        <v>35.116711423259659</v>
      </c>
      <c r="I71" s="180"/>
      <c r="J71" s="166">
        <f t="shared" si="3"/>
        <v>255000</v>
      </c>
      <c r="K71" s="180"/>
      <c r="L71" s="166">
        <f>J71/M22</f>
        <v>526.7506713488948</v>
      </c>
      <c r="M71" s="167"/>
    </row>
    <row r="72" spans="2:13">
      <c r="B72" s="27">
        <v>5</v>
      </c>
      <c r="C72" s="10" t="s">
        <v>26</v>
      </c>
      <c r="D72" s="24" t="s">
        <v>18</v>
      </c>
      <c r="E72" s="24">
        <v>30</v>
      </c>
      <c r="F72" s="181">
        <v>10000</v>
      </c>
      <c r="G72" s="181"/>
      <c r="H72" s="166">
        <f>F72/M22</f>
        <v>20.656889072505681</v>
      </c>
      <c r="I72" s="180"/>
      <c r="J72" s="166">
        <f t="shared" si="3"/>
        <v>300000</v>
      </c>
      <c r="K72" s="180"/>
      <c r="L72" s="166">
        <f>J72/M22</f>
        <v>619.70667217517041</v>
      </c>
      <c r="M72" s="167"/>
    </row>
    <row r="73" spans="2:13">
      <c r="B73" s="27">
        <v>6</v>
      </c>
      <c r="C73" s="10" t="s">
        <v>59</v>
      </c>
      <c r="D73" s="24" t="s">
        <v>60</v>
      </c>
      <c r="E73" s="24">
        <v>5</v>
      </c>
      <c r="F73" s="181">
        <v>17000</v>
      </c>
      <c r="G73" s="181"/>
      <c r="H73" s="166">
        <f>F73/M22</f>
        <v>35.116711423259659</v>
      </c>
      <c r="I73" s="180"/>
      <c r="J73" s="166">
        <f t="shared" si="3"/>
        <v>85000</v>
      </c>
      <c r="K73" s="180"/>
      <c r="L73" s="166">
        <f>J73/M22</f>
        <v>175.58355711629827</v>
      </c>
      <c r="M73" s="167"/>
    </row>
    <row r="74" spans="2:13">
      <c r="B74" s="27">
        <v>7</v>
      </c>
      <c r="C74" s="10" t="s">
        <v>61</v>
      </c>
      <c r="D74" s="24" t="s">
        <v>30</v>
      </c>
      <c r="E74" s="24">
        <v>8</v>
      </c>
      <c r="F74" s="181">
        <v>1000</v>
      </c>
      <c r="G74" s="181"/>
      <c r="H74" s="166">
        <f>F74/M22</f>
        <v>2.0656889072505678</v>
      </c>
      <c r="I74" s="180"/>
      <c r="J74" s="166">
        <f t="shared" si="3"/>
        <v>8000</v>
      </c>
      <c r="K74" s="180"/>
      <c r="L74" s="166">
        <f>J74/M22</f>
        <v>16.525511258004542</v>
      </c>
      <c r="M74" s="167"/>
    </row>
    <row r="75" spans="2:13">
      <c r="B75" s="27">
        <v>8</v>
      </c>
      <c r="C75" s="10" t="s">
        <v>62</v>
      </c>
      <c r="D75" s="24" t="s">
        <v>30</v>
      </c>
      <c r="E75" s="24">
        <v>20</v>
      </c>
      <c r="F75" s="181">
        <v>25000</v>
      </c>
      <c r="G75" s="181"/>
      <c r="H75" s="166">
        <f>F75/M22</f>
        <v>51.642222681264201</v>
      </c>
      <c r="I75" s="180"/>
      <c r="J75" s="166">
        <f t="shared" si="3"/>
        <v>500000</v>
      </c>
      <c r="K75" s="180"/>
      <c r="L75" s="166">
        <f>J75/M22</f>
        <v>1032.8444536252839</v>
      </c>
      <c r="M75" s="167"/>
    </row>
    <row r="76" spans="2:13">
      <c r="B76" s="27">
        <v>9</v>
      </c>
      <c r="C76" s="10" t="s">
        <v>63</v>
      </c>
      <c r="D76" s="24" t="s">
        <v>30</v>
      </c>
      <c r="E76" s="24">
        <v>50</v>
      </c>
      <c r="F76" s="181">
        <v>2500</v>
      </c>
      <c r="G76" s="181"/>
      <c r="H76" s="166">
        <f>F76/M22</f>
        <v>5.1642222681264203</v>
      </c>
      <c r="I76" s="180"/>
      <c r="J76" s="166">
        <f t="shared" si="3"/>
        <v>125000</v>
      </c>
      <c r="K76" s="180"/>
      <c r="L76" s="166">
        <f>J76/M22</f>
        <v>258.21111340632098</v>
      </c>
      <c r="M76" s="167"/>
    </row>
    <row r="77" spans="2:13">
      <c r="B77" s="27">
        <v>10</v>
      </c>
      <c r="C77" s="10" t="s">
        <v>64</v>
      </c>
      <c r="D77" s="24" t="s">
        <v>18</v>
      </c>
      <c r="E77" s="24">
        <v>3</v>
      </c>
      <c r="F77" s="181">
        <v>8500</v>
      </c>
      <c r="G77" s="181"/>
      <c r="H77" s="166">
        <f>F77/M22</f>
        <v>17.558355711629829</v>
      </c>
      <c r="I77" s="180"/>
      <c r="J77" s="166">
        <f t="shared" si="3"/>
        <v>25500</v>
      </c>
      <c r="K77" s="180"/>
      <c r="L77" s="166">
        <f>J77/M22</f>
        <v>52.675067134889481</v>
      </c>
      <c r="M77" s="167"/>
    </row>
    <row r="78" spans="2:13">
      <c r="B78" s="27">
        <v>11</v>
      </c>
      <c r="C78" s="10" t="s">
        <v>33</v>
      </c>
      <c r="D78" s="24" t="s">
        <v>34</v>
      </c>
      <c r="E78" s="24">
        <v>25</v>
      </c>
      <c r="F78" s="181">
        <v>2500</v>
      </c>
      <c r="G78" s="181"/>
      <c r="H78" s="166">
        <f>F78/M22</f>
        <v>5.1642222681264203</v>
      </c>
      <c r="I78" s="180"/>
      <c r="J78" s="166">
        <f t="shared" si="3"/>
        <v>62500</v>
      </c>
      <c r="K78" s="180"/>
      <c r="L78" s="166">
        <f>J78/M22</f>
        <v>129.10555670316049</v>
      </c>
      <c r="M78" s="167"/>
    </row>
    <row r="79" spans="2:13">
      <c r="B79" s="27">
        <v>12</v>
      </c>
      <c r="C79" s="10" t="s">
        <v>35</v>
      </c>
      <c r="D79" s="24" t="s">
        <v>93</v>
      </c>
      <c r="E79" s="24">
        <v>1</v>
      </c>
      <c r="F79" s="166">
        <v>220000</v>
      </c>
      <c r="G79" s="180"/>
      <c r="H79" s="166">
        <f>F79/M22</f>
        <v>454.45155959512493</v>
      </c>
      <c r="I79" s="180"/>
      <c r="J79" s="166">
        <f t="shared" si="3"/>
        <v>220000</v>
      </c>
      <c r="K79" s="180"/>
      <c r="L79" s="166">
        <f>J79/M22</f>
        <v>454.45155959512493</v>
      </c>
      <c r="M79" s="167"/>
    </row>
    <row r="80" spans="2:13" s="18" customFormat="1" ht="11.25" customHeight="1">
      <c r="B80" s="157" t="s">
        <v>65</v>
      </c>
      <c r="C80" s="158"/>
      <c r="D80" s="158"/>
      <c r="E80" s="158"/>
      <c r="F80" s="158"/>
      <c r="G80" s="158"/>
      <c r="H80" s="158"/>
      <c r="I80" s="159"/>
      <c r="J80" s="168">
        <f>SUM(J68:K79)</f>
        <v>3453500</v>
      </c>
      <c r="K80" s="195"/>
      <c r="L80" s="168">
        <f>SUM(L68:M79)</f>
        <v>7133.8566411898364</v>
      </c>
      <c r="M80" s="169"/>
    </row>
    <row r="81" spans="2:13">
      <c r="B81" s="38" t="s">
        <v>66</v>
      </c>
      <c r="C81" s="34"/>
      <c r="D81" s="34"/>
      <c r="E81" s="40"/>
      <c r="F81" s="34"/>
      <c r="G81" s="34"/>
      <c r="H81" s="42"/>
      <c r="I81" s="42"/>
      <c r="J81" s="34"/>
      <c r="K81" s="35"/>
      <c r="L81" s="34"/>
      <c r="M81" s="36"/>
    </row>
    <row r="82" spans="2:13" s="15" customFormat="1">
      <c r="B82" s="37" t="s">
        <v>96</v>
      </c>
      <c r="C82" s="31"/>
      <c r="D82" s="31"/>
      <c r="E82" s="39"/>
      <c r="F82" s="31"/>
      <c r="G82" s="31"/>
      <c r="H82" s="41"/>
      <c r="I82" s="41"/>
      <c r="J82" s="31"/>
      <c r="K82" s="32"/>
      <c r="L82" s="31"/>
      <c r="M82" s="33"/>
    </row>
    <row r="83" spans="2:13" ht="11.25" customHeight="1">
      <c r="B83" s="27">
        <v>1</v>
      </c>
      <c r="C83" s="10" t="s">
        <v>67</v>
      </c>
      <c r="D83" s="24" t="s">
        <v>30</v>
      </c>
      <c r="E83" s="24">
        <v>120</v>
      </c>
      <c r="F83" s="198">
        <v>3000</v>
      </c>
      <c r="G83" s="199"/>
      <c r="H83" s="166">
        <f>F83/M22</f>
        <v>6.1970667217517041</v>
      </c>
      <c r="I83" s="180"/>
      <c r="J83" s="166">
        <f>E83*F83</f>
        <v>360000</v>
      </c>
      <c r="K83" s="180"/>
      <c r="L83" s="166">
        <f>J83/M22</f>
        <v>743.64800661020445</v>
      </c>
      <c r="M83" s="167"/>
    </row>
    <row r="84" spans="2:13" ht="11.25" customHeight="1">
      <c r="B84" s="27">
        <v>2</v>
      </c>
      <c r="C84" s="10" t="s">
        <v>68</v>
      </c>
      <c r="D84" s="24" t="s">
        <v>18</v>
      </c>
      <c r="E84" s="24">
        <v>60</v>
      </c>
      <c r="F84" s="198">
        <v>6000</v>
      </c>
      <c r="G84" s="199"/>
      <c r="H84" s="166">
        <f>F84/M22</f>
        <v>12.394133443503408</v>
      </c>
      <c r="I84" s="180"/>
      <c r="J84" s="166">
        <f>E84*F84</f>
        <v>360000</v>
      </c>
      <c r="K84" s="180"/>
      <c r="L84" s="166">
        <f>J84/M22</f>
        <v>743.64800661020445</v>
      </c>
      <c r="M84" s="167"/>
    </row>
    <row r="85" spans="2:13" ht="11.25" customHeight="1">
      <c r="B85" s="27">
        <v>3</v>
      </c>
      <c r="C85" s="10" t="s">
        <v>35</v>
      </c>
      <c r="D85" s="24" t="s">
        <v>93</v>
      </c>
      <c r="E85" s="24">
        <v>1</v>
      </c>
      <c r="F85" s="166">
        <v>220000</v>
      </c>
      <c r="G85" s="180"/>
      <c r="H85" s="166">
        <f>F85/M22</f>
        <v>454.45155959512493</v>
      </c>
      <c r="I85" s="180"/>
      <c r="J85" s="166">
        <f>E85*F85</f>
        <v>220000</v>
      </c>
      <c r="K85" s="180"/>
      <c r="L85" s="166">
        <f>J85/M22</f>
        <v>454.45155959512493</v>
      </c>
      <c r="M85" s="167"/>
    </row>
    <row r="86" spans="2:13" ht="11.25" customHeight="1">
      <c r="B86" s="157" t="s">
        <v>65</v>
      </c>
      <c r="C86" s="158"/>
      <c r="D86" s="158"/>
      <c r="E86" s="158"/>
      <c r="F86" s="158"/>
      <c r="G86" s="158"/>
      <c r="H86" s="158"/>
      <c r="I86" s="159"/>
      <c r="J86" s="168">
        <f>SUM(J83:K85)</f>
        <v>940000</v>
      </c>
      <c r="K86" s="195"/>
      <c r="L86" s="168">
        <f>SUM(L83:M85)</f>
        <v>1941.7475728155339</v>
      </c>
      <c r="M86" s="169"/>
    </row>
    <row r="87" spans="2:13" s="12" customFormat="1" ht="11.25" customHeight="1">
      <c r="B87" s="38" t="s">
        <v>69</v>
      </c>
      <c r="C87" s="34"/>
      <c r="D87" s="40"/>
      <c r="E87" s="40"/>
      <c r="F87" s="34"/>
      <c r="G87" s="34"/>
      <c r="H87" s="42"/>
      <c r="I87" s="42"/>
      <c r="J87" s="34"/>
      <c r="K87" s="35"/>
      <c r="L87" s="34"/>
      <c r="M87" s="36"/>
    </row>
    <row r="88" spans="2:13" s="12" customFormat="1" ht="11.25" customHeight="1">
      <c r="B88" s="37" t="s">
        <v>99</v>
      </c>
      <c r="C88" s="31"/>
      <c r="D88" s="39"/>
      <c r="E88" s="39"/>
      <c r="F88" s="31"/>
      <c r="G88" s="31"/>
      <c r="H88" s="41"/>
      <c r="I88" s="41"/>
      <c r="J88" s="31"/>
      <c r="K88" s="32"/>
      <c r="L88" s="31"/>
      <c r="M88" s="33"/>
    </row>
    <row r="89" spans="2:13" ht="11.25" customHeight="1">
      <c r="B89" s="27">
        <v>1</v>
      </c>
      <c r="C89" s="21" t="s">
        <v>70</v>
      </c>
      <c r="D89" s="24" t="s">
        <v>71</v>
      </c>
      <c r="E89" s="24">
        <v>125</v>
      </c>
      <c r="F89" s="166">
        <v>20000</v>
      </c>
      <c r="G89" s="180"/>
      <c r="H89" s="166">
        <f>F89/M22</f>
        <v>41.313778145011362</v>
      </c>
      <c r="I89" s="180"/>
      <c r="J89" s="166">
        <f>E89*F89</f>
        <v>2500000</v>
      </c>
      <c r="K89" s="180"/>
      <c r="L89" s="166">
        <f>J89/M22</f>
        <v>5164.2222681264202</v>
      </c>
      <c r="M89" s="167"/>
    </row>
    <row r="90" spans="2:13" ht="11.25" customHeight="1">
      <c r="B90" s="27">
        <v>2</v>
      </c>
      <c r="C90" s="21" t="s">
        <v>72</v>
      </c>
      <c r="D90" s="24" t="s">
        <v>73</v>
      </c>
      <c r="E90" s="24">
        <v>2</v>
      </c>
      <c r="F90" s="166">
        <v>30000</v>
      </c>
      <c r="G90" s="180"/>
      <c r="H90" s="166">
        <f>F90/M22</f>
        <v>61.97066721751704</v>
      </c>
      <c r="I90" s="180"/>
      <c r="J90" s="166">
        <f>E90*F90</f>
        <v>60000</v>
      </c>
      <c r="K90" s="180"/>
      <c r="L90" s="166">
        <f>J90/M22</f>
        <v>123.94133443503408</v>
      </c>
      <c r="M90" s="167"/>
    </row>
    <row r="91" spans="2:13" ht="11.25" customHeight="1">
      <c r="B91" s="27">
        <v>3</v>
      </c>
      <c r="C91" s="21" t="s">
        <v>74</v>
      </c>
      <c r="D91" s="24" t="s">
        <v>75</v>
      </c>
      <c r="E91" s="24">
        <v>5</v>
      </c>
      <c r="F91" s="166">
        <v>190000</v>
      </c>
      <c r="G91" s="180"/>
      <c r="H91" s="166">
        <f>F91/M22</f>
        <v>392.48089237760792</v>
      </c>
      <c r="I91" s="180"/>
      <c r="J91" s="166">
        <f>E91*F91</f>
        <v>950000</v>
      </c>
      <c r="K91" s="180"/>
      <c r="L91" s="166">
        <f>J91/M22</f>
        <v>1962.4044618880396</v>
      </c>
      <c r="M91" s="167"/>
    </row>
    <row r="92" spans="2:13" ht="11.25" customHeight="1">
      <c r="B92" s="27">
        <v>4</v>
      </c>
      <c r="C92" s="21" t="s">
        <v>76</v>
      </c>
      <c r="D92" s="24" t="s">
        <v>77</v>
      </c>
      <c r="E92" s="24">
        <v>150</v>
      </c>
      <c r="F92" s="166">
        <v>10000</v>
      </c>
      <c r="G92" s="180"/>
      <c r="H92" s="166">
        <f>F92/M22</f>
        <v>20.656889072505681</v>
      </c>
      <c r="I92" s="180"/>
      <c r="J92" s="166">
        <f>E92*F92</f>
        <v>1500000</v>
      </c>
      <c r="K92" s="180"/>
      <c r="L92" s="166">
        <f>J92/M22</f>
        <v>3098.5333608758519</v>
      </c>
      <c r="M92" s="167"/>
    </row>
    <row r="93" spans="2:13" ht="11.25" customHeight="1">
      <c r="B93" s="157" t="s">
        <v>36</v>
      </c>
      <c r="C93" s="158"/>
      <c r="D93" s="158"/>
      <c r="E93" s="158"/>
      <c r="F93" s="158"/>
      <c r="G93" s="158"/>
      <c r="H93" s="158"/>
      <c r="I93" s="159"/>
      <c r="J93" s="168">
        <f>SUM(J89:K92)</f>
        <v>5010000</v>
      </c>
      <c r="K93" s="195"/>
      <c r="L93" s="168">
        <f>SUM(L89:M92)</f>
        <v>10349.101425325345</v>
      </c>
      <c r="M93" s="169"/>
    </row>
    <row r="94" spans="2:13">
      <c r="B94" s="38" t="s">
        <v>78</v>
      </c>
      <c r="C94" s="34"/>
      <c r="D94" s="40"/>
      <c r="E94" s="40"/>
      <c r="F94" s="34"/>
      <c r="G94" s="34"/>
      <c r="H94" s="42"/>
      <c r="I94" s="42"/>
      <c r="J94" s="34"/>
      <c r="K94" s="35"/>
      <c r="L94" s="34"/>
      <c r="M94" s="36"/>
    </row>
    <row r="95" spans="2:13" s="15" customFormat="1">
      <c r="B95" s="37" t="s">
        <v>98</v>
      </c>
      <c r="C95" s="31"/>
      <c r="D95" s="39"/>
      <c r="E95" s="39"/>
      <c r="F95" s="31"/>
      <c r="G95" s="31"/>
      <c r="H95" s="41"/>
      <c r="I95" s="41"/>
      <c r="J95" s="31"/>
      <c r="K95" s="32"/>
      <c r="L95" s="31"/>
      <c r="M95" s="33"/>
    </row>
    <row r="96" spans="2:13" ht="11.25" customHeight="1">
      <c r="B96" s="27">
        <v>1</v>
      </c>
      <c r="C96" s="21" t="s">
        <v>79</v>
      </c>
      <c r="D96" s="24" t="s">
        <v>18</v>
      </c>
      <c r="E96" s="24">
        <v>1</v>
      </c>
      <c r="F96" s="166">
        <v>1500000</v>
      </c>
      <c r="G96" s="180"/>
      <c r="H96" s="166">
        <f>F96/M22</f>
        <v>3098.5333608758519</v>
      </c>
      <c r="I96" s="180"/>
      <c r="J96" s="170">
        <f>E96*F96</f>
        <v>1500000</v>
      </c>
      <c r="K96" s="197"/>
      <c r="L96" s="170">
        <f>J96/M22</f>
        <v>3098.5333608758519</v>
      </c>
      <c r="M96" s="171"/>
    </row>
    <row r="97" spans="2:13" ht="11.25" customHeight="1">
      <c r="B97" s="157" t="s">
        <v>36</v>
      </c>
      <c r="C97" s="158"/>
      <c r="D97" s="158"/>
      <c r="E97" s="158"/>
      <c r="F97" s="158"/>
      <c r="G97" s="158"/>
      <c r="H97" s="158"/>
      <c r="I97" s="159"/>
      <c r="J97" s="168">
        <f>J96</f>
        <v>1500000</v>
      </c>
      <c r="K97" s="195"/>
      <c r="L97" s="168">
        <f>L96</f>
        <v>3098.5333608758519</v>
      </c>
      <c r="M97" s="169"/>
    </row>
    <row r="98" spans="2:13">
      <c r="B98" s="38" t="s">
        <v>80</v>
      </c>
      <c r="C98" s="34"/>
      <c r="D98" s="40"/>
      <c r="E98" s="40"/>
      <c r="F98" s="34"/>
      <c r="G98" s="34"/>
      <c r="H98" s="42"/>
      <c r="I98" s="42"/>
      <c r="J98" s="34"/>
      <c r="K98" s="35"/>
      <c r="L98" s="34"/>
      <c r="M98" s="36"/>
    </row>
    <row r="99" spans="2:13" s="15" customFormat="1">
      <c r="B99" s="37" t="s">
        <v>97</v>
      </c>
      <c r="C99" s="31"/>
      <c r="D99" s="39"/>
      <c r="E99" s="39"/>
      <c r="F99" s="31"/>
      <c r="G99" s="31"/>
      <c r="H99" s="41"/>
      <c r="I99" s="41"/>
      <c r="J99" s="31"/>
      <c r="K99" s="32"/>
      <c r="L99" s="31"/>
      <c r="M99" s="33"/>
    </row>
    <row r="100" spans="2:13">
      <c r="B100" s="27">
        <v>1</v>
      </c>
      <c r="C100" s="9" t="s">
        <v>94</v>
      </c>
      <c r="D100" s="24" t="s">
        <v>92</v>
      </c>
      <c r="E100" s="24">
        <v>1</v>
      </c>
      <c r="F100" s="181">
        <v>1000000</v>
      </c>
      <c r="G100" s="181"/>
      <c r="H100" s="181">
        <f>F100/M22</f>
        <v>2065.6889072505678</v>
      </c>
      <c r="I100" s="181"/>
      <c r="J100" s="196">
        <f>E100*F100</f>
        <v>1000000</v>
      </c>
      <c r="K100" s="196"/>
      <c r="L100" s="164">
        <f>J100/M22</f>
        <v>2065.6889072505678</v>
      </c>
      <c r="M100" s="165"/>
    </row>
    <row r="101" spans="2:13" ht="11.25" customHeight="1" thickBot="1">
      <c r="B101" s="154" t="s">
        <v>65</v>
      </c>
      <c r="C101" s="155"/>
      <c r="D101" s="155"/>
      <c r="E101" s="155"/>
      <c r="F101" s="155"/>
      <c r="G101" s="155"/>
      <c r="H101" s="155"/>
      <c r="I101" s="156"/>
      <c r="J101" s="160">
        <f>SUM(J100)</f>
        <v>1000000</v>
      </c>
      <c r="K101" s="191"/>
      <c r="L101" s="160">
        <f>SUM(L100)</f>
        <v>2065.6889072505678</v>
      </c>
      <c r="M101" s="161"/>
    </row>
    <row r="102" spans="2:13" ht="18.75" customHeight="1" thickTop="1" thickBot="1">
      <c r="B102" s="176" t="s">
        <v>81</v>
      </c>
      <c r="C102" s="177"/>
      <c r="D102" s="177"/>
      <c r="E102" s="177"/>
      <c r="F102" s="177"/>
      <c r="G102" s="177"/>
      <c r="H102" s="177"/>
      <c r="I102" s="177"/>
      <c r="J102" s="162">
        <f>SUM(J101,J93,J86,J80,J65,J42,J97)</f>
        <v>46233500</v>
      </c>
      <c r="K102" s="192"/>
      <c r="L102" s="162">
        <f>SUM(L101,L93,L86,L80,L65,L42,L97)</f>
        <v>95504.028093369139</v>
      </c>
      <c r="M102" s="163"/>
    </row>
  </sheetData>
  <mergeCells count="297">
    <mergeCell ref="B1:C1"/>
    <mergeCell ref="H1:I1"/>
    <mergeCell ref="K8:M8"/>
    <mergeCell ref="K9:M19"/>
    <mergeCell ref="H6:I6"/>
    <mergeCell ref="B7:I7"/>
    <mergeCell ref="D8:E8"/>
    <mergeCell ref="F8:G8"/>
    <mergeCell ref="H8:I8"/>
    <mergeCell ref="D9:E9"/>
    <mergeCell ref="F9:G9"/>
    <mergeCell ref="H9:I9"/>
    <mergeCell ref="B8:B9"/>
    <mergeCell ref="H12:I12"/>
    <mergeCell ref="D13:E13"/>
    <mergeCell ref="F13:G13"/>
    <mergeCell ref="H13:I13"/>
    <mergeCell ref="D10:E10"/>
    <mergeCell ref="F10:G10"/>
    <mergeCell ref="H10:I10"/>
    <mergeCell ref="D11:E11"/>
    <mergeCell ref="F11:G11"/>
    <mergeCell ref="H11:I11"/>
    <mergeCell ref="C8:C9"/>
    <mergeCell ref="J25:K25"/>
    <mergeCell ref="F24:I24"/>
    <mergeCell ref="D16:E16"/>
    <mergeCell ref="F16:G16"/>
    <mergeCell ref="H16:I16"/>
    <mergeCell ref="D17:E17"/>
    <mergeCell ref="F17:G17"/>
    <mergeCell ref="H17:I17"/>
    <mergeCell ref="D14:E14"/>
    <mergeCell ref="F14:G14"/>
    <mergeCell ref="H14:I14"/>
    <mergeCell ref="D15:E15"/>
    <mergeCell ref="F15:G15"/>
    <mergeCell ref="H15:I15"/>
    <mergeCell ref="J24:M24"/>
    <mergeCell ref="J31:K31"/>
    <mergeCell ref="F32:G32"/>
    <mergeCell ref="J32:K32"/>
    <mergeCell ref="F33:G33"/>
    <mergeCell ref="J33:K33"/>
    <mergeCell ref="H33:I33"/>
    <mergeCell ref="F28:G28"/>
    <mergeCell ref="J28:K28"/>
    <mergeCell ref="F29:G29"/>
    <mergeCell ref="J29:K29"/>
    <mergeCell ref="F30:G30"/>
    <mergeCell ref="J30:K30"/>
    <mergeCell ref="H29:I29"/>
    <mergeCell ref="H30:I30"/>
    <mergeCell ref="H31:I31"/>
    <mergeCell ref="H32:I32"/>
    <mergeCell ref="J37:K37"/>
    <mergeCell ref="F38:G38"/>
    <mergeCell ref="J38:K38"/>
    <mergeCell ref="F39:G39"/>
    <mergeCell ref="J39:K39"/>
    <mergeCell ref="H37:I37"/>
    <mergeCell ref="H38:I38"/>
    <mergeCell ref="H39:I39"/>
    <mergeCell ref="F34:G34"/>
    <mergeCell ref="J34:K34"/>
    <mergeCell ref="F35:G35"/>
    <mergeCell ref="J35:K35"/>
    <mergeCell ref="F36:G36"/>
    <mergeCell ref="J36:K36"/>
    <mergeCell ref="H34:I34"/>
    <mergeCell ref="H35:I35"/>
    <mergeCell ref="H36:I36"/>
    <mergeCell ref="J45:K45"/>
    <mergeCell ref="F46:G46"/>
    <mergeCell ref="J46:K46"/>
    <mergeCell ref="F47:G47"/>
    <mergeCell ref="J47:K47"/>
    <mergeCell ref="H45:I45"/>
    <mergeCell ref="H46:I46"/>
    <mergeCell ref="H47:I47"/>
    <mergeCell ref="F40:G40"/>
    <mergeCell ref="J40:K40"/>
    <mergeCell ref="F41:G41"/>
    <mergeCell ref="J41:K41"/>
    <mergeCell ref="J42:K42"/>
    <mergeCell ref="H40:I40"/>
    <mergeCell ref="H41:I41"/>
    <mergeCell ref="J51:K51"/>
    <mergeCell ref="F52:G52"/>
    <mergeCell ref="J52:K52"/>
    <mergeCell ref="F53:G53"/>
    <mergeCell ref="J53:K53"/>
    <mergeCell ref="H51:I51"/>
    <mergeCell ref="H52:I52"/>
    <mergeCell ref="H53:I53"/>
    <mergeCell ref="F48:G48"/>
    <mergeCell ref="J48:K48"/>
    <mergeCell ref="F49:G49"/>
    <mergeCell ref="J49:K49"/>
    <mergeCell ref="F50:G50"/>
    <mergeCell ref="J50:K50"/>
    <mergeCell ref="H48:I48"/>
    <mergeCell ref="H49:I49"/>
    <mergeCell ref="H50:I50"/>
    <mergeCell ref="J57:K57"/>
    <mergeCell ref="F58:G58"/>
    <mergeCell ref="J58:K58"/>
    <mergeCell ref="F59:G59"/>
    <mergeCell ref="J59:K59"/>
    <mergeCell ref="H57:I57"/>
    <mergeCell ref="H58:I58"/>
    <mergeCell ref="H59:I59"/>
    <mergeCell ref="F54:G54"/>
    <mergeCell ref="J54:K54"/>
    <mergeCell ref="F55:G55"/>
    <mergeCell ref="J55:K55"/>
    <mergeCell ref="F56:G56"/>
    <mergeCell ref="J56:K56"/>
    <mergeCell ref="H54:I54"/>
    <mergeCell ref="H55:I55"/>
    <mergeCell ref="H56:I56"/>
    <mergeCell ref="J63:K63"/>
    <mergeCell ref="F64:G64"/>
    <mergeCell ref="J64:K64"/>
    <mergeCell ref="J65:K65"/>
    <mergeCell ref="H63:I63"/>
    <mergeCell ref="H64:I64"/>
    <mergeCell ref="F60:G60"/>
    <mergeCell ref="J60:K60"/>
    <mergeCell ref="F61:G61"/>
    <mergeCell ref="J61:K61"/>
    <mergeCell ref="F62:G62"/>
    <mergeCell ref="J62:K62"/>
    <mergeCell ref="H60:I60"/>
    <mergeCell ref="H61:I61"/>
    <mergeCell ref="H62:I62"/>
    <mergeCell ref="J71:K71"/>
    <mergeCell ref="F72:G72"/>
    <mergeCell ref="J72:K72"/>
    <mergeCell ref="F73:G73"/>
    <mergeCell ref="J73:K73"/>
    <mergeCell ref="H71:I71"/>
    <mergeCell ref="H72:I72"/>
    <mergeCell ref="H73:I73"/>
    <mergeCell ref="F68:G68"/>
    <mergeCell ref="J68:K68"/>
    <mergeCell ref="F69:G69"/>
    <mergeCell ref="J69:K69"/>
    <mergeCell ref="F70:G70"/>
    <mergeCell ref="J70:K70"/>
    <mergeCell ref="H68:I68"/>
    <mergeCell ref="H69:I69"/>
    <mergeCell ref="H70:I70"/>
    <mergeCell ref="J77:K77"/>
    <mergeCell ref="F78:G78"/>
    <mergeCell ref="J78:K78"/>
    <mergeCell ref="F79:G79"/>
    <mergeCell ref="J79:K79"/>
    <mergeCell ref="H77:I77"/>
    <mergeCell ref="H78:I78"/>
    <mergeCell ref="H79:I79"/>
    <mergeCell ref="F74:G74"/>
    <mergeCell ref="J74:K74"/>
    <mergeCell ref="F75:G75"/>
    <mergeCell ref="J75:K75"/>
    <mergeCell ref="F76:G76"/>
    <mergeCell ref="J76:K76"/>
    <mergeCell ref="H74:I74"/>
    <mergeCell ref="H75:I75"/>
    <mergeCell ref="H76:I76"/>
    <mergeCell ref="J101:K101"/>
    <mergeCell ref="J102:K102"/>
    <mergeCell ref="D24:D25"/>
    <mergeCell ref="E24:E25"/>
    <mergeCell ref="J89:K89"/>
    <mergeCell ref="J90:K90"/>
    <mergeCell ref="J91:K91"/>
    <mergeCell ref="J93:K93"/>
    <mergeCell ref="F100:G100"/>
    <mergeCell ref="J100:K100"/>
    <mergeCell ref="J96:K96"/>
    <mergeCell ref="F96:G96"/>
    <mergeCell ref="J97:K97"/>
    <mergeCell ref="F85:G85"/>
    <mergeCell ref="J86:K86"/>
    <mergeCell ref="F89:G89"/>
    <mergeCell ref="H85:I85"/>
    <mergeCell ref="H89:I89"/>
    <mergeCell ref="J80:K80"/>
    <mergeCell ref="F83:G83"/>
    <mergeCell ref="J83:K83"/>
    <mergeCell ref="F84:G84"/>
    <mergeCell ref="J84:K84"/>
    <mergeCell ref="H83:I83"/>
    <mergeCell ref="B17:C17"/>
    <mergeCell ref="F90:G90"/>
    <mergeCell ref="F91:G91"/>
    <mergeCell ref="F92:G92"/>
    <mergeCell ref="H84:I84"/>
    <mergeCell ref="F77:G77"/>
    <mergeCell ref="F71:G71"/>
    <mergeCell ref="F63:G63"/>
    <mergeCell ref="F57:G57"/>
    <mergeCell ref="F51:G51"/>
    <mergeCell ref="F45:G45"/>
    <mergeCell ref="F37:G37"/>
    <mergeCell ref="F31:G31"/>
    <mergeCell ref="B19:I19"/>
    <mergeCell ref="B24:B25"/>
    <mergeCell ref="C24:C25"/>
    <mergeCell ref="F25:G25"/>
    <mergeCell ref="H25:I25"/>
    <mergeCell ref="H28:I28"/>
    <mergeCell ref="D12:E12"/>
    <mergeCell ref="F12:G12"/>
    <mergeCell ref="L35:M35"/>
    <mergeCell ref="L36:M36"/>
    <mergeCell ref="L37:M37"/>
    <mergeCell ref="L38:M38"/>
    <mergeCell ref="L39:M39"/>
    <mergeCell ref="L40:M40"/>
    <mergeCell ref="B102:I102"/>
    <mergeCell ref="L25:M25"/>
    <mergeCell ref="L28:M28"/>
    <mergeCell ref="L29:M29"/>
    <mergeCell ref="L30:M30"/>
    <mergeCell ref="L31:M31"/>
    <mergeCell ref="L32:M32"/>
    <mergeCell ref="L33:M33"/>
    <mergeCell ref="L34:M34"/>
    <mergeCell ref="J92:K92"/>
    <mergeCell ref="J85:K85"/>
    <mergeCell ref="H100:I100"/>
    <mergeCell ref="H90:I90"/>
    <mergeCell ref="H91:I91"/>
    <mergeCell ref="H92:I92"/>
    <mergeCell ref="H96:I96"/>
    <mergeCell ref="L49:M49"/>
    <mergeCell ref="L50:M50"/>
    <mergeCell ref="L51:M51"/>
    <mergeCell ref="L52:M52"/>
    <mergeCell ref="L53:M53"/>
    <mergeCell ref="L54:M54"/>
    <mergeCell ref="L41:M41"/>
    <mergeCell ref="L42:M42"/>
    <mergeCell ref="L45:M45"/>
    <mergeCell ref="L46:M46"/>
    <mergeCell ref="L47:M47"/>
    <mergeCell ref="L48:M48"/>
    <mergeCell ref="B3:M3"/>
    <mergeCell ref="B2:M2"/>
    <mergeCell ref="B5:M5"/>
    <mergeCell ref="L91:M91"/>
    <mergeCell ref="L92:M92"/>
    <mergeCell ref="L93:M93"/>
    <mergeCell ref="L96:M96"/>
    <mergeCell ref="L97:M97"/>
    <mergeCell ref="L83:M83"/>
    <mergeCell ref="L84:M84"/>
    <mergeCell ref="L85:M85"/>
    <mergeCell ref="L86:M86"/>
    <mergeCell ref="L89:M89"/>
    <mergeCell ref="L90:M90"/>
    <mergeCell ref="L75:M75"/>
    <mergeCell ref="L76:M76"/>
    <mergeCell ref="L77:M77"/>
    <mergeCell ref="L78:M78"/>
    <mergeCell ref="L79:M79"/>
    <mergeCell ref="L80:M80"/>
    <mergeCell ref="L69:M69"/>
    <mergeCell ref="L70:M70"/>
    <mergeCell ref="L71:M71"/>
    <mergeCell ref="B65:I65"/>
    <mergeCell ref="B101:I101"/>
    <mergeCell ref="B97:I97"/>
    <mergeCell ref="B93:I93"/>
    <mergeCell ref="B86:I86"/>
    <mergeCell ref="B80:I80"/>
    <mergeCell ref="B42:I42"/>
    <mergeCell ref="L101:M101"/>
    <mergeCell ref="L102:M102"/>
    <mergeCell ref="L100:M100"/>
    <mergeCell ref="L72:M72"/>
    <mergeCell ref="L73:M73"/>
    <mergeCell ref="L74:M74"/>
    <mergeCell ref="L61:M61"/>
    <mergeCell ref="L62:M62"/>
    <mergeCell ref="L63:M63"/>
    <mergeCell ref="L64:M64"/>
    <mergeCell ref="L65:M65"/>
    <mergeCell ref="L68:M68"/>
    <mergeCell ref="L55:M55"/>
    <mergeCell ref="L56:M56"/>
    <mergeCell ref="L57:M57"/>
    <mergeCell ref="L58:M58"/>
    <mergeCell ref="L59:M59"/>
    <mergeCell ref="L60:M60"/>
  </mergeCells>
  <phoneticPr fontId="22"/>
  <pageMargins left="0.25" right="0.25" top="0.75" bottom="0.75" header="0.3" footer="0.3"/>
  <pageSetup paperSize="9" scale="59" fitToHeight="0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draft for FY2021 0414up</vt:lpstr>
      <vt:lpstr>Sample</vt:lpstr>
      <vt:lpstr>'draft for FY2021 0414up'!Print_Area</vt:lpstr>
      <vt:lpstr>Sample!Print_Area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KOHNO</dc:creator>
  <cp:lastModifiedBy>Shinichi Sakuma</cp:lastModifiedBy>
  <cp:lastPrinted>2018-01-18T08:53:14Z</cp:lastPrinted>
  <dcterms:created xsi:type="dcterms:W3CDTF">2018-01-18T07:24:36Z</dcterms:created>
  <dcterms:modified xsi:type="dcterms:W3CDTF">2021-04-22T11:32:36Z</dcterms:modified>
</cp:coreProperties>
</file>